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C:\Users\vojteskova\Desktop\14. ZM\Aktualizace podkladových materiálů\"/>
    </mc:Choice>
  </mc:AlternateContent>
  <xr:revisionPtr revIDLastSave="0" documentId="8_{E68DE7FC-1626-44F9-B3BF-06635B84E5BC}" xr6:coauthVersionLast="36" xr6:coauthVersionMax="36" xr10:uidLastSave="{00000000-0000-0000-0000-000000000000}"/>
  <bookViews>
    <workbookView xWindow="0" yWindow="0" windowWidth="28800" windowHeight="11925" firstSheet="1" activeTab="1" xr2:uid="{00000000-000D-0000-FFFF-FFFF00000000}"/>
  </bookViews>
  <sheets>
    <sheet name="Souhrn exportu" sheetId="1" state="hidden" r:id="rId1"/>
    <sheet name="Plnění rozpočtu 2020 - Příjmy" sheetId="28" r:id="rId2"/>
    <sheet name="Plnění rozpočtu 2020 - Výdaje" sheetId="27" r:id="rId3"/>
    <sheet name="Investice" sheetId="4" state="hidden" r:id="rId4"/>
    <sheet name="Opravy" sheetId="5" state="hidden" r:id="rId5"/>
    <sheet name="List 1" sheetId="7" state="hidden" r:id="rId6"/>
    <sheet name="List 2" sheetId="8" state="hidden" r:id="rId7"/>
    <sheet name="List 3" sheetId="9" state="hidden" r:id="rId8"/>
    <sheet name="6171_2020 podklad pan tajemník" sheetId="12" state="hidden" r:id="rId9"/>
  </sheets>
  <calcPr calcId="191029"/>
</workbook>
</file>

<file path=xl/calcChain.xml><?xml version="1.0" encoding="utf-8"?>
<calcChain xmlns="http://schemas.openxmlformats.org/spreadsheetml/2006/main">
  <c r="E93" i="28" l="1"/>
  <c r="F93" i="28"/>
  <c r="D93" i="28"/>
  <c r="H84" i="28"/>
  <c r="H87" i="28"/>
  <c r="H88" i="28"/>
  <c r="H91" i="28"/>
  <c r="H93" i="28"/>
  <c r="H82" i="28"/>
  <c r="H81" i="28"/>
  <c r="H55" i="28"/>
  <c r="H56" i="28"/>
  <c r="H57" i="28"/>
  <c r="H58" i="28"/>
  <c r="H60" i="28"/>
  <c r="H61" i="28"/>
  <c r="H62" i="28"/>
  <c r="H63" i="28"/>
  <c r="H65" i="28"/>
  <c r="H67" i="28"/>
  <c r="H68" i="28"/>
  <c r="H70" i="28"/>
  <c r="H73" i="28"/>
  <c r="H76" i="28"/>
  <c r="H77" i="28"/>
  <c r="H78" i="28"/>
  <c r="H79" i="28"/>
  <c r="H80" i="28"/>
  <c r="H53" i="28"/>
  <c r="H52" i="28"/>
  <c r="H51" i="28"/>
  <c r="H50" i="28"/>
  <c r="H49" i="28"/>
  <c r="H48" i="28"/>
  <c r="H47" i="28"/>
  <c r="H46" i="28"/>
  <c r="H45" i="28"/>
  <c r="H44" i="28"/>
  <c r="H37" i="28"/>
  <c r="H34" i="28"/>
  <c r="H20" i="28"/>
  <c r="H3" i="28"/>
  <c r="H4" i="28"/>
  <c r="H5" i="28"/>
  <c r="H6" i="28"/>
  <c r="H7" i="28"/>
  <c r="H9" i="28"/>
  <c r="H10" i="28"/>
  <c r="H11" i="28"/>
  <c r="H12" i="28"/>
  <c r="H14" i="28"/>
  <c r="H15" i="28"/>
  <c r="H16" i="28"/>
  <c r="H17" i="28"/>
  <c r="H18" i="28"/>
  <c r="H19" i="28"/>
  <c r="H21" i="28"/>
  <c r="H22" i="28"/>
  <c r="H23" i="28"/>
  <c r="H25" i="28"/>
  <c r="H26" i="28"/>
  <c r="H27" i="28"/>
  <c r="H28" i="28"/>
  <c r="H29" i="28"/>
  <c r="H30" i="28"/>
  <c r="H31" i="28"/>
  <c r="H32" i="28"/>
  <c r="H38" i="28"/>
  <c r="H39" i="28"/>
  <c r="H40" i="28"/>
  <c r="H41" i="28"/>
  <c r="H42" i="28"/>
  <c r="H43" i="28"/>
  <c r="H2" i="28"/>
  <c r="K2" i="27"/>
  <c r="K68" i="27"/>
  <c r="J91" i="27"/>
  <c r="I91" i="27"/>
  <c r="K78" i="27"/>
  <c r="K82" i="27"/>
  <c r="K84" i="27"/>
  <c r="K87" i="27"/>
  <c r="K88" i="27"/>
  <c r="K89" i="27"/>
  <c r="K48" i="27"/>
  <c r="K50" i="27"/>
  <c r="K51" i="27"/>
  <c r="K54" i="27"/>
  <c r="K55" i="27"/>
  <c r="K56" i="27"/>
  <c r="K58" i="27"/>
  <c r="K60" i="27"/>
  <c r="K61" i="27"/>
  <c r="K63" i="27"/>
  <c r="K64" i="27"/>
  <c r="K65" i="27"/>
  <c r="K66" i="27"/>
  <c r="K70" i="27"/>
  <c r="K72" i="27"/>
  <c r="K74" i="27"/>
  <c r="K76" i="27"/>
  <c r="K45" i="27"/>
  <c r="K7" i="27"/>
  <c r="K8" i="27"/>
  <c r="K9" i="27"/>
  <c r="K11" i="27"/>
  <c r="K12" i="27"/>
  <c r="K13" i="27"/>
  <c r="K14" i="27"/>
  <c r="K15" i="27"/>
  <c r="K16" i="27"/>
  <c r="K17" i="27"/>
  <c r="K18" i="27"/>
  <c r="K20" i="27"/>
  <c r="K21" i="27"/>
  <c r="K22" i="27"/>
  <c r="K23" i="27"/>
  <c r="K24" i="27"/>
  <c r="K25" i="27"/>
  <c r="K26" i="27"/>
  <c r="K29" i="27"/>
  <c r="K30" i="27"/>
  <c r="K31" i="27"/>
  <c r="K32" i="27"/>
  <c r="K33" i="27"/>
  <c r="K34" i="27"/>
  <c r="K35" i="27"/>
  <c r="K36" i="27"/>
  <c r="K37" i="27"/>
  <c r="K38" i="27"/>
  <c r="K39" i="27"/>
  <c r="K40" i="27"/>
  <c r="K41" i="27"/>
  <c r="K43" i="27"/>
  <c r="K44" i="27"/>
  <c r="K91" i="27" l="1"/>
  <c r="O56" i="12" l="1"/>
  <c r="N56" i="12"/>
  <c r="L56" i="12"/>
  <c r="K56" i="12"/>
  <c r="J56" i="12"/>
  <c r="I56" i="12"/>
  <c r="H56" i="12"/>
  <c r="G56" i="12"/>
  <c r="F56" i="12"/>
  <c r="E56" i="12"/>
  <c r="D56" i="12"/>
  <c r="P55" i="12"/>
  <c r="P54" i="12"/>
  <c r="P53" i="12"/>
  <c r="P51" i="12"/>
  <c r="P50" i="12"/>
  <c r="P47" i="12"/>
  <c r="P45" i="12"/>
  <c r="P44" i="12"/>
  <c r="P43" i="12"/>
  <c r="P42" i="12"/>
  <c r="P41" i="12"/>
  <c r="P40" i="12"/>
  <c r="P38" i="12"/>
  <c r="P37" i="12"/>
  <c r="P36" i="12"/>
  <c r="P35" i="12"/>
  <c r="P34" i="12"/>
  <c r="P33" i="12"/>
  <c r="P32" i="12"/>
  <c r="P31" i="12"/>
  <c r="P30" i="12"/>
  <c r="M29" i="12"/>
  <c r="P29" i="12" s="1"/>
  <c r="M28" i="12"/>
  <c r="P28" i="12" s="1"/>
  <c r="M27" i="12"/>
  <c r="P27" i="12" s="1"/>
  <c r="P26" i="12"/>
  <c r="P25" i="12"/>
  <c r="P24" i="12"/>
  <c r="P23" i="12"/>
  <c r="P21" i="12"/>
  <c r="P17" i="12"/>
  <c r="P16" i="12"/>
  <c r="P15" i="12"/>
  <c r="M14" i="12"/>
  <c r="P14" i="12" s="1"/>
  <c r="P13" i="12"/>
  <c r="P12" i="12"/>
  <c r="P11" i="12"/>
  <c r="P10" i="12"/>
  <c r="P9" i="12"/>
  <c r="P8" i="12"/>
  <c r="G30" i="5"/>
  <c r="F30" i="5"/>
  <c r="E30" i="5"/>
  <c r="D30" i="5"/>
  <c r="L38" i="4"/>
  <c r="J38" i="4"/>
  <c r="H38" i="4"/>
  <c r="G38" i="4"/>
  <c r="E38" i="4"/>
  <c r="D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K4" i="4"/>
  <c r="K3" i="4"/>
  <c r="K2" i="4"/>
  <c r="K38" i="4" l="1"/>
  <c r="P56" i="12"/>
  <c r="M5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Juchelková Jana</author>
    <author>Autor</author>
  </authors>
  <commentList>
    <comment ref="E22" authorId="0" shapeId="0" xr:uid="{A51C6728-A302-45F7-94F9-98A2637F57BA}">
      <text>
        <r>
          <rPr>
            <b/>
            <sz val="9"/>
            <color indexed="81"/>
            <rFont val="Tahoma"/>
            <family val="2"/>
            <charset val="238"/>
          </rPr>
          <t>Juchelková Jana:</t>
        </r>
        <r>
          <rPr>
            <sz val="9"/>
            <color indexed="81"/>
            <rFont val="Tahoma"/>
            <family val="2"/>
            <charset val="238"/>
          </rPr>
          <t xml:space="preserve">
Příspěvek z MF přes JMK k eliminaci snížení sdílených daňových příjmů v r.2020</t>
        </r>
      </text>
    </comment>
    <comment ref="D23" authorId="0" shapeId="0" xr:uid="{0F79BF31-36FC-4D69-9430-3E06876DB912}">
      <text>
        <r>
          <rPr>
            <b/>
            <sz val="9"/>
            <color indexed="81"/>
            <rFont val="Tahoma"/>
            <family val="2"/>
            <charset val="238"/>
          </rPr>
          <t>Juchelková Jana:</t>
        </r>
        <r>
          <rPr>
            <sz val="9"/>
            <color indexed="81"/>
            <rFont val="Tahoma"/>
            <family val="2"/>
            <charset val="238"/>
          </rPr>
          <t xml:space="preserve">
přesné číslo podle informace z JMK</t>
        </r>
      </text>
    </comment>
    <comment ref="D25" authorId="1" shapeId="0" xr:uid="{7BE3B6EC-D2B8-4201-B72D-B8D2EA568993}">
      <text>
        <r>
          <rPr>
            <sz val="11"/>
            <color indexed="8"/>
            <rFont val="Helvetica Neue"/>
          </rPr>
          <t>Autor:
Průtokové dotace, dotace MPSV, které přichází až v květnu</t>
        </r>
      </text>
    </comment>
    <comment ref="F25" authorId="0" shapeId="0" xr:uid="{EDF6FBED-3BEA-489C-996D-F47DE05B06AF}">
      <text>
        <r>
          <rPr>
            <b/>
            <sz val="9"/>
            <color indexed="81"/>
            <rFont val="Tahoma"/>
            <family val="2"/>
            <charset val="238"/>
          </rPr>
          <t>Juchelková Jana:</t>
        </r>
        <r>
          <rPr>
            <sz val="9"/>
            <color indexed="81"/>
            <rFont val="Tahoma"/>
            <family val="2"/>
            <charset val="238"/>
          </rPr>
          <t xml:space="preserve">
NEINV Dotace IROP z MMR - Modernizace učeben ZŠ Šlapanice - EU  cca </t>
        </r>
      </text>
    </comment>
    <comment ref="G25" authorId="0" shapeId="0" xr:uid="{1070F84C-14EF-46AD-A2AA-2FCE8357A231}">
      <text>
        <r>
          <rPr>
            <b/>
            <sz val="9"/>
            <color indexed="81"/>
            <rFont val="Tahoma"/>
            <family val="2"/>
            <charset val="238"/>
          </rPr>
          <t>Juchelková Jana:</t>
        </r>
        <r>
          <rPr>
            <sz val="9"/>
            <color indexed="81"/>
            <rFont val="Tahoma"/>
            <family val="2"/>
            <charset val="238"/>
          </rPr>
          <t xml:space="preserve">
Dotace MPSV na výkon sociální práce  - 1mil. Kč, SPOD 10 mil. Kč, Sokolík 1, 2 mil Kč= rok 2020</t>
        </r>
      </text>
    </comment>
    <comment ref="D26" authorId="0" shapeId="0" xr:uid="{95686024-D5BC-4973-A92A-A1919C684220}">
      <text>
        <r>
          <rPr>
            <b/>
            <sz val="9"/>
            <color indexed="81"/>
            <rFont val="Tahoma"/>
            <family val="2"/>
            <charset val="238"/>
          </rPr>
          <t>Juchelková Jana:</t>
        </r>
        <r>
          <rPr>
            <sz val="9"/>
            <color indexed="81"/>
            <rFont val="Tahoma"/>
            <family val="2"/>
            <charset val="238"/>
          </rPr>
          <t xml:space="preserve">
nelze přesně určit, pouze předpoklad, jedná se o veřejnoprávní služby ORP</t>
        </r>
      </text>
    </comment>
    <comment ref="G26" authorId="0" shapeId="0" xr:uid="{0899FB2A-0B83-469C-803E-93AA518C8761}">
      <text>
        <r>
          <rPr>
            <b/>
            <sz val="9"/>
            <color indexed="81"/>
            <rFont val="Tahoma"/>
            <family val="2"/>
            <charset val="238"/>
          </rPr>
          <t xml:space="preserve">Juchelková Jana: </t>
        </r>
        <r>
          <rPr>
            <sz val="9"/>
            <color indexed="81"/>
            <rFont val="Tahoma"/>
            <family val="2"/>
            <charset val="238"/>
          </rPr>
          <t>Obce- Veřejnoprávní služby, dle predikce pana tajemníka 1,1 mil. cca 350 přestupků</t>
        </r>
      </text>
    </comment>
    <comment ref="D29" authorId="0" shapeId="0" xr:uid="{95E18DBE-1E41-42DD-B2B9-2671B12BF251}">
      <text>
        <r>
          <rPr>
            <b/>
            <sz val="9"/>
            <color indexed="81"/>
            <rFont val="Tahoma"/>
            <family val="2"/>
            <charset val="238"/>
          </rPr>
          <t>Juchelková Jana:</t>
        </r>
        <r>
          <rPr>
            <sz val="9"/>
            <color indexed="81"/>
            <rFont val="Tahoma"/>
            <family val="2"/>
            <charset val="238"/>
          </rPr>
          <t xml:space="preserve">
dotace ICEC, ZŠ</t>
        </r>
      </text>
    </comment>
    <comment ref="G29" authorId="0" shapeId="0" xr:uid="{9CC08C5F-FDDC-4FC4-A068-57DC891F201A}">
      <text>
        <r>
          <rPr>
            <b/>
            <sz val="9"/>
            <color indexed="81"/>
            <rFont val="Tahoma"/>
            <family val="2"/>
            <charset val="238"/>
          </rPr>
          <t>Juchelková Jana:</t>
        </r>
        <r>
          <rPr>
            <sz val="9"/>
            <color indexed="81"/>
            <rFont val="Tahoma"/>
            <family val="2"/>
            <charset val="238"/>
          </rPr>
          <t xml:space="preserve">
Dotace ICEC</t>
        </r>
      </text>
    </comment>
    <comment ref="G30" authorId="0" shapeId="0" xr:uid="{F208BBC6-D4E1-49AB-B9A4-0A0E72672196}">
      <text>
        <r>
          <rPr>
            <b/>
            <sz val="9"/>
            <color indexed="81"/>
            <rFont val="Tahoma"/>
            <family val="2"/>
            <charset val="238"/>
          </rPr>
          <t>Juchelková Jana:</t>
        </r>
        <r>
          <rPr>
            <sz val="9"/>
            <color indexed="81"/>
            <rFont val="Tahoma"/>
            <family val="2"/>
            <charset val="238"/>
          </rPr>
          <t xml:space="preserve">
Spolufinancování projektu ZŠ Šlapanice,  obce 8 mil. , nádoby na odpady dotace 85%- 2 547mil.</t>
        </r>
      </text>
    </comment>
    <comment ref="E31" authorId="0" shapeId="0" xr:uid="{08BFD570-2AE6-4D7A-A60F-E66F77C134B2}">
      <text>
        <r>
          <rPr>
            <b/>
            <sz val="9"/>
            <color indexed="81"/>
            <rFont val="Tahoma"/>
            <family val="2"/>
            <charset val="238"/>
          </rPr>
          <t>Juchelková Jana:</t>
        </r>
        <r>
          <rPr>
            <sz val="9"/>
            <color indexed="81"/>
            <rFont val="Tahoma"/>
            <family val="2"/>
            <charset val="238"/>
          </rPr>
          <t xml:space="preserve">
Dotace JmK - ZŠ Šlapanice - interiérové vybavení pavilonu F.</t>
        </r>
      </text>
    </comment>
    <comment ref="F31" authorId="0" shapeId="0" xr:uid="{C6F53186-D459-4F4D-9E25-FEE2F7293BC8}">
      <text>
        <r>
          <rPr>
            <b/>
            <sz val="9"/>
            <color indexed="81"/>
            <rFont val="Tahoma"/>
            <family val="2"/>
            <charset val="238"/>
          </rPr>
          <t>Juchelková Jana:</t>
        </r>
        <r>
          <rPr>
            <sz val="9"/>
            <color indexed="81"/>
            <rFont val="Tahoma"/>
            <family val="2"/>
            <charset val="238"/>
          </rPr>
          <t xml:space="preserve">
Dotace JmK - ZŠ Šlapanice - interiérové vybavení pavilonu F.</t>
        </r>
      </text>
    </comment>
    <comment ref="F48" authorId="0" shapeId="0" xr:uid="{44CE8DB4-3603-4E18-9398-D573E791D5B9}">
      <text>
        <r>
          <rPr>
            <b/>
            <sz val="9"/>
            <color indexed="81"/>
            <rFont val="Tahoma"/>
            <family val="2"/>
            <charset val="238"/>
          </rPr>
          <t>Juchelková Jana:</t>
        </r>
        <r>
          <rPr>
            <sz val="9"/>
            <color indexed="81"/>
            <rFont val="Tahoma"/>
            <family val="2"/>
            <charset val="238"/>
          </rPr>
          <t xml:space="preserve">
CÚ - 50% pokuty Sateso s.r.o. dle zákona č. 254/2001 Sb., Lička Petr - Přestupky - vodní hospodářství</t>
        </r>
      </text>
    </comment>
    <comment ref="G49" authorId="0" shapeId="0" xr:uid="{C630D3C3-8BC5-4A53-996F-9A3767121703}">
      <text>
        <r>
          <rPr>
            <b/>
            <sz val="9"/>
            <color indexed="81"/>
            <rFont val="Tahoma"/>
            <family val="2"/>
            <charset val="238"/>
          </rPr>
          <t>Juchelková Jana:</t>
        </r>
        <r>
          <rPr>
            <sz val="9"/>
            <color indexed="81"/>
            <rFont val="Tahoma"/>
            <family val="2"/>
            <charset val="238"/>
          </rPr>
          <t xml:space="preserve">
MŠ HVĚZDIČKA 86 000 KČ; MŠ ZAHRÁDKA 435 000 KČ</t>
        </r>
      </text>
    </comment>
    <comment ref="F78" authorId="0" shapeId="0" xr:uid="{92271124-B315-484C-919B-E12B0E759E25}">
      <text>
        <r>
          <rPr>
            <b/>
            <sz val="9"/>
            <color indexed="81"/>
            <rFont val="Tahoma"/>
            <family val="2"/>
            <charset val="238"/>
          </rPr>
          <t>Juchelková Jana:</t>
        </r>
        <r>
          <rPr>
            <sz val="9"/>
            <color indexed="81"/>
            <rFont val="Tahoma"/>
            <family val="2"/>
            <charset val="238"/>
          </rPr>
          <t xml:space="preserve">
Přefakt. psycholog. Služeb - obcím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author>
    <author>Juchelková Jana</author>
  </authors>
  <commentList>
    <comment ref="H60" authorId="0" shapeId="0" xr:uid="{97B6F62A-15AC-4116-AB6C-59D66F6E5A42}">
      <text>
        <r>
          <rPr>
            <sz val="11"/>
            <color indexed="8"/>
            <rFont val="Helvetica Neue"/>
          </rPr>
          <t>Autor:
UZ 13011</t>
        </r>
      </text>
    </comment>
    <comment ref="H74" authorId="1" shapeId="0" xr:uid="{7103C654-2117-4BF9-B698-BDA59324AC5F}">
      <text>
        <r>
          <rPr>
            <b/>
            <sz val="9"/>
            <color indexed="81"/>
            <rFont val="Tahoma"/>
            <family val="2"/>
            <charset val="238"/>
          </rPr>
          <t>Juchelková Jana:</t>
        </r>
        <r>
          <rPr>
            <sz val="9"/>
            <color indexed="81"/>
            <rFont val="Tahoma"/>
            <family val="2"/>
            <charset val="238"/>
          </rPr>
          <t xml:space="preserve">
Po jednání s odborem.</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L2" authorId="0" shapeId="0" xr:uid="{00000000-0006-0000-0300-000001000000}">
      <text>
        <r>
          <rPr>
            <sz val="11"/>
            <color indexed="8"/>
            <rFont val="Helvetica Neue"/>
          </rPr>
          <t>Autor:
zemědělská 5
přechody nádražní 1
místní komunikace 12,705</t>
        </r>
      </text>
    </comment>
    <comment ref="L3" authorId="0" shapeId="0" xr:uid="{00000000-0006-0000-0300-000002000000}">
      <text>
        <r>
          <rPr>
            <sz val="11"/>
            <color indexed="8"/>
            <rFont val="Helvetica Neue"/>
          </rPr>
          <t>Autor:
parkoviště Švehlova (Bavlšíková) 1,5 PD??
Parkování Husova- Hybešova 4,05 mil
Komenského 1,2 PD
chodník nové železniční zast. 3,5
komunikace+chodník Čechova PD 1,8</t>
        </r>
      </text>
    </comment>
    <comment ref="L5" authorId="0" shapeId="0" xr:uid="{00000000-0006-0000-0300-000003000000}">
      <text>
        <r>
          <rPr>
            <sz val="11"/>
            <color indexed="8"/>
            <rFont val="Helvetica Neue"/>
          </rPr>
          <t>Autor:
investiční příspěvek svazek Šlapanicko cyklostezky 1,7 mil</t>
        </r>
      </text>
    </comment>
    <comment ref="L8" authorId="0" shapeId="0" xr:uid="{00000000-0006-0000-0300-000004000000}">
      <text>
        <r>
          <rPr>
            <sz val="11"/>
            <color indexed="8"/>
            <rFont val="Helvetica Neue"/>
          </rPr>
          <t>Autor:
Hřbitov 1 mil
odvodňovací žlaby Ponětovská 1 
kanalizace parkoviště Husova, Hybešova 4 mil</t>
        </r>
      </text>
    </comment>
    <comment ref="L9" authorId="0" shapeId="0" xr:uid="{00000000-0006-0000-0300-000005000000}">
      <text>
        <r>
          <rPr>
            <sz val="11"/>
            <color indexed="8"/>
            <rFont val="Helvetica Neue"/>
          </rPr>
          <t>Autor:
Splátka SVK Šlapanicko - kanalizace ulice Kosmákova</t>
        </r>
      </text>
    </comment>
    <comment ref="L10" authorId="0" shapeId="0" xr:uid="{00000000-0006-0000-0300-000006000000}">
      <text>
        <r>
          <rPr>
            <sz val="11"/>
            <color indexed="8"/>
            <rFont val="Helvetica Neue"/>
          </rPr>
          <t>Autor:
pavilon F 100 mil (dotace 50)
sportovní hala G 30 (jen když bude dotace?)
rozšíření jídleny C 10
trafostanice 2 (možná realizace Eon)
odborné učebny z dotace 12,8 (až přijde dotace 85%)</t>
        </r>
      </text>
    </comment>
    <comment ref="L16" authorId="0" shapeId="0" xr:uid="{00000000-0006-0000-0300-000007000000}">
      <text>
        <r>
          <rPr>
            <sz val="11"/>
            <color indexed="8"/>
            <rFont val="Helvetica Neue"/>
          </rPr>
          <t xml:space="preserve">Autor:
Šatlava PD 2 mil (knihovna)
+ realizace 30 mil 2020 </t>
        </r>
      </text>
    </comment>
    <comment ref="L21" authorId="0" shapeId="0" xr:uid="{00000000-0006-0000-0300-000008000000}">
      <text>
        <r>
          <rPr>
            <sz val="11"/>
            <color indexed="8"/>
            <rFont val="Helvetica Neue"/>
          </rPr>
          <t>Autor:
vyhotovení čistopisu územního plánu</t>
        </r>
      </text>
    </comment>
    <comment ref="L22" authorId="0" shapeId="0" xr:uid="{00000000-0006-0000-0300-000009000000}">
      <text>
        <r>
          <rPr>
            <sz val="11"/>
            <color indexed="8"/>
            <rFont val="Helvetica Neue"/>
          </rPr>
          <t>Autor:
sýpka ELITA Nádražní 15 mil</t>
        </r>
      </text>
    </comment>
    <comment ref="L23" authorId="0" shapeId="0" xr:uid="{00000000-0006-0000-0300-00000A000000}">
      <text>
        <r>
          <rPr>
            <sz val="11"/>
            <color indexed="8"/>
            <rFont val="Helvetica Neue"/>
          </rPr>
          <t>Autor:
3.856.500 nákup pozemků ul. Zemědělská
+rezerva</t>
        </r>
      </text>
    </comment>
    <comment ref="L26" authorId="0" shapeId="0" xr:uid="{00000000-0006-0000-0300-00000B000000}">
      <text>
        <r>
          <rPr>
            <sz val="11"/>
            <color indexed="8"/>
            <rFont val="Helvetica Neue"/>
          </rPr>
          <t>Autor:
SANAČNÍ PRÁCE ICEC</t>
        </r>
      </text>
    </comment>
    <comment ref="L28" authorId="0" shapeId="0" xr:uid="{00000000-0006-0000-0300-00000C000000}">
      <text>
        <r>
          <rPr>
            <sz val="11"/>
            <color indexed="8"/>
            <rFont val="Helvetica Neue"/>
          </rPr>
          <t>Autor:
park pódium 3 mil
přeložka 300 tis.</t>
        </r>
      </text>
    </comment>
    <comment ref="L35" authorId="0" shapeId="0" xr:uid="{00000000-0006-0000-0300-00000D000000}">
      <text>
        <r>
          <rPr>
            <sz val="11"/>
            <color indexed="8"/>
            <rFont val="Helvetica Neue"/>
          </rPr>
          <t>Autor:
radar nádražní 200 tis
radar Moravany 1 mil
archiv projekt 1 mil, realizace 10
atrium projekt</t>
        </r>
      </text>
    </comment>
    <comment ref="L36" authorId="0" shapeId="0" xr:uid="{00000000-0006-0000-0300-00000E000000}">
      <text>
        <r>
          <rPr>
            <sz val="11"/>
            <color indexed="8"/>
            <rFont val="Helvetica Neue"/>
          </rPr>
          <t>Autor:
Kopírky - MFP (A4, A3, barva…)
další obnova kopírovacích strojů
klimatizace
90 tis. frankovací stroj</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G2" authorId="0" shapeId="0" xr:uid="{00000000-0006-0000-0400-000001000000}">
      <text>
        <r>
          <rPr>
            <sz val="11"/>
            <color indexed="8"/>
            <rFont val="Helvetica Neue"/>
          </rPr>
          <t>Autor:
rezerva</t>
        </r>
      </text>
    </comment>
    <comment ref="G3" authorId="0" shapeId="0" xr:uid="{00000000-0006-0000-0400-000002000000}">
      <text>
        <r>
          <rPr>
            <sz val="11"/>
            <color indexed="8"/>
            <rFont val="Helvetica Neue"/>
          </rPr>
          <t>Autor:
chodník Jižní
chodník Šušilova pravá strana
chodník Těsnohlídkova u garáží
chodník Krátká 100 tis
chodník u parčíku Čechova (kořeny) 100 tis
+ další a rezerva
schodiště 300 tis.</t>
        </r>
      </text>
    </comment>
    <comment ref="G6" authorId="0" shapeId="0" xr:uid="{00000000-0006-0000-0400-000003000000}">
      <text>
        <r>
          <rPr>
            <sz val="11"/>
            <color indexed="8"/>
            <rFont val="Helvetica Neue"/>
          </rPr>
          <t>Autor:
rezerva</t>
        </r>
      </text>
    </comment>
    <comment ref="G14" authorId="0" shapeId="0" xr:uid="{00000000-0006-0000-0400-000004000000}">
      <text>
        <r>
          <rPr>
            <sz val="11"/>
            <color indexed="8"/>
            <rFont val="Helvetica Neue"/>
          </rPr>
          <t>Autor:
KD Bedřichovice  -rekonstrukce vestibulu a šatny 800 tis.
- topení 100 tis.</t>
        </r>
      </text>
    </comment>
    <comment ref="G16" authorId="0" shapeId="0" xr:uid="{00000000-0006-0000-0400-000005000000}">
      <text>
        <r>
          <rPr>
            <sz val="11"/>
            <color indexed="8"/>
            <rFont val="Helvetica Neue"/>
          </rPr>
          <t>Autor:
rezerva opravy</t>
        </r>
      </text>
    </comment>
    <comment ref="G17" authorId="0" shapeId="0" xr:uid="{00000000-0006-0000-0400-000006000000}">
      <text>
        <r>
          <rPr>
            <sz val="11"/>
            <color indexed="8"/>
            <rFont val="Helvetica Neue"/>
          </rPr>
          <t>Autor:
rezerva na opravy</t>
        </r>
      </text>
    </comment>
    <comment ref="G18" authorId="0" shapeId="0" xr:uid="{00000000-0006-0000-0400-000007000000}">
      <text>
        <r>
          <rPr>
            <sz val="11"/>
            <color indexed="8"/>
            <rFont val="Helvetica Neue"/>
          </rPr>
          <t>Autor:
500 tis. Rezerva na opravy
2 mil. Střecha ZS</t>
        </r>
      </text>
    </comment>
    <comment ref="G19" authorId="0" shapeId="0" xr:uid="{00000000-0006-0000-0400-000008000000}">
      <text>
        <r>
          <rPr>
            <sz val="11"/>
            <color indexed="8"/>
            <rFont val="Helvetica Neue"/>
          </rPr>
          <t>Autor:
VO Jiráskova, Švehlova</t>
        </r>
      </text>
    </comment>
    <comment ref="G20" authorId="0" shapeId="0" xr:uid="{00000000-0006-0000-0400-000009000000}">
      <text>
        <r>
          <rPr>
            <sz val="11"/>
            <color indexed="8"/>
            <rFont val="Helvetica Neue"/>
          </rPr>
          <t>Autor:
oprava starého hřbitova</t>
        </r>
      </text>
    </comment>
    <comment ref="G27" authorId="0" shapeId="0" xr:uid="{00000000-0006-0000-0400-00000A000000}">
      <text>
        <r>
          <rPr>
            <sz val="11"/>
            <color indexed="8"/>
            <rFont val="Helvetica Neue"/>
          </rPr>
          <t>Autor:
doplnění kamerového systému</t>
        </r>
      </text>
    </comment>
    <comment ref="G29" authorId="0" shapeId="0" xr:uid="{00000000-0006-0000-0400-00000B000000}">
      <text>
        <r>
          <rPr>
            <sz val="11"/>
            <color indexed="8"/>
            <rFont val="Helvetica Neue"/>
          </rPr>
          <t>Autor:
100 tis. Oprava druhé strany sklepa - Opuštěná</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P3" authorId="0" shapeId="0" xr:uid="{00000000-0006-0000-0A00-000001000000}">
      <text>
        <r>
          <rPr>
            <sz val="11"/>
            <color indexed="8"/>
            <rFont val="Helvetica Neue"/>
          </rPr>
          <t xml:space="preserve">Autor:
2018 - 45 673 958 Kč
+ 6 zam 
*třída 8, stupeň 6 (do 12 let praxe)…20 270 +1500= 21 770 ……21 770*6=130 620 Kč
+ 1500*166=2 490 000
Celkem
45 673 958 + 130 620 + 2 490 000 = 48 294 578
Varianta B
2019 … 48 521 007 + 130 620 + 2 490 000 =              51 141 627 </t>
        </r>
      </text>
    </comment>
    <comment ref="G8" authorId="0" shapeId="0" xr:uid="{00000000-0006-0000-0A00-000002000000}">
      <text>
        <r>
          <rPr>
            <sz val="11"/>
            <color indexed="8"/>
            <rFont val="Helvetica Neue"/>
          </rPr>
          <t xml:space="preserve">Autor:
Znalecké posudky - zejména dopravní nehody. Položka 3. Částka vychází ze zkušeností min. let - 2018, resp. 2019. Zn. posudky jsou nárokovány jen ve složitých případech, kdy nelze věc DN, resp. toxi bez posudku rozhodnout. V současné době je cena zn. posudků stanovována ve vazbě na složitost případů v částkách 7-10 tis. Kč. </t>
        </r>
      </text>
    </comment>
    <comment ref="L13" authorId="0" shapeId="0" xr:uid="{00000000-0006-0000-0A00-000003000000}">
      <text>
        <r>
          <rPr>
            <sz val="11"/>
            <color indexed="8"/>
            <rFont val="Helvetica Neue"/>
          </rPr>
          <t xml:space="preserve">Autor:
Služební stejnokroje státní správy lesů, myslivosti a rybářství a ochranné pracovní prostředky. </t>
        </r>
      </text>
    </comment>
    <comment ref="E14" authorId="0" shapeId="0" xr:uid="{00000000-0006-0000-0A00-000004000000}">
      <text>
        <r>
          <rPr>
            <sz val="11"/>
            <color indexed="8"/>
            <rFont val="Helvetica Neue"/>
          </rPr>
          <t>Autor:
převážně pro mzdovou a personální agendu</t>
        </r>
      </text>
    </comment>
    <comment ref="H14" authorId="0" shapeId="0" xr:uid="{00000000-0006-0000-0A00-000005000000}">
      <text>
        <r>
          <rPr>
            <sz val="11"/>
            <color indexed="8"/>
            <rFont val="Helvetica Neue"/>
          </rPr>
          <t>Autor:
Kratochvílová Zita:
pravidelně: kniha cestovních náhrad a rozpočtová skladba</t>
        </r>
      </text>
    </comment>
    <comment ref="K14" authorId="0" shapeId="0" xr:uid="{00000000-0006-0000-0A00-000006000000}">
      <text>
        <r>
          <rPr>
            <sz val="11"/>
            <color indexed="8"/>
            <rFont val="Helvetica Neue"/>
          </rPr>
          <t>Autor:
kniha "příjmení v současné čestině" pro matriku</t>
        </r>
      </text>
    </comment>
    <comment ref="E15" authorId="0" shapeId="0" xr:uid="{00000000-0006-0000-0A00-000007000000}">
      <text>
        <r>
          <rPr>
            <sz val="11"/>
            <color indexed="8"/>
            <rFont val="Helvetica Neue"/>
          </rPr>
          <t xml:space="preserve">Autor:
mikrovlná trouba do kuchyňky. </t>
        </r>
      </text>
    </comment>
    <comment ref="H15" authorId="0" shapeId="0" xr:uid="{00000000-0006-0000-0A00-000008000000}">
      <text>
        <r>
          <rPr>
            <sz val="11"/>
            <color indexed="8"/>
            <rFont val="Helvetica Neue"/>
          </rPr>
          <t>Autor:
Kratochvílová Zita
- skartovačka Opuštěná 7 000 Kč
- lednice Šlapanice 7.000 Kč
- kalkulačka s tiskem (Horáčková) 2.000 Kč</t>
        </r>
      </text>
    </comment>
    <comment ref="J15" authorId="0" shapeId="0" xr:uid="{00000000-0006-0000-0A00-000009000000}">
      <text>
        <r>
          <rPr>
            <sz val="11"/>
            <color indexed="8"/>
            <rFont val="Helvetica Neue"/>
          </rPr>
          <t>Autor:
- multifunkční zařízení pro odbor (1/2 z dotace 13011 - musíme předjednat na MPSV)</t>
        </r>
      </text>
    </comment>
    <comment ref="K15" authorId="0" shapeId="0" xr:uid="{00000000-0006-0000-0A00-00000A000000}">
      <text>
        <r>
          <rPr>
            <sz val="11"/>
            <color indexed="8"/>
            <rFont val="Helvetica Neue"/>
          </rPr>
          <t>Autor:
13.000 Kč židle (Zedníčková, fotokabina, 4x dřevěné pro klienty Šlapanice, Pojezná)
1.000 Kč bezdrážový telefon (CD),
4.000 Kč obřadní síň (věšák, police, lampa), 4.000 žaluzie pro přepážku CzechPOINT Brno.</t>
        </r>
      </text>
    </comment>
    <comment ref="N15" authorId="0" shapeId="0" xr:uid="{00000000-0006-0000-0A00-00000B000000}">
      <text>
        <r>
          <rPr>
            <sz val="11"/>
            <color indexed="8"/>
            <rFont val="Helvetica Neue"/>
          </rPr>
          <t>Autor:
Tiskárny speciální (Barva, MFP personální)
Tiskárny personální ČB
PC/NB (standardní sestava)
PC/NB (nestandart sestava)
Telefony (stolní i mobilní)
netebook na učebnu
nestandart monitory</t>
        </r>
      </text>
    </comment>
    <comment ref="E17" authorId="0" shapeId="0" xr:uid="{00000000-0006-0000-0A00-00000C000000}">
      <text>
        <r>
          <rPr>
            <sz val="11"/>
            <color indexed="8"/>
            <rFont val="Helvetica Neue"/>
          </rPr>
          <t>Autor:
kancelářské potřeby, rezerva, tonery, štítky do frankovacích strojů</t>
        </r>
      </text>
    </comment>
    <comment ref="G17" authorId="0" shapeId="0" xr:uid="{00000000-0006-0000-0A00-00000D000000}">
      <text>
        <r>
          <rPr>
            <sz val="11"/>
            <color indexed="8"/>
            <rFont val="Helvetica Neue"/>
          </rPr>
          <t>Autor:
Kancelářské potřeby. Položka 4. Predikce vychází ze současné spotřeby roku 2018, resp. 2019 vč. pásek do vyv.systému.</t>
        </r>
      </text>
    </comment>
    <comment ref="H17" authorId="0" shapeId="0" xr:uid="{00000000-0006-0000-0A00-00000E000000}">
      <text>
        <r>
          <rPr>
            <sz val="11"/>
            <color indexed="8"/>
            <rFont val="Helvetica Neue"/>
          </rPr>
          <t>Autor:
Kratochvílová Zita:
odhad na základě čerpání minulých let</t>
        </r>
      </text>
    </comment>
    <comment ref="J17" authorId="0" shapeId="0" xr:uid="{00000000-0006-0000-0A00-00000F000000}">
      <text>
        <r>
          <rPr>
            <sz val="11"/>
            <color indexed="8"/>
            <rFont val="Helvetica Neue"/>
          </rPr>
          <t>Autor:
- nákup kancelářských potřeb + tonery (Vol, Pech) do tiskáren a faxu</t>
        </r>
      </text>
    </comment>
    <comment ref="K17" authorId="0" shapeId="0" xr:uid="{00000000-0006-0000-0A00-000010000000}">
      <text>
        <r>
          <rPr>
            <sz val="11"/>
            <color indexed="8"/>
            <rFont val="Helvetica Neue"/>
          </rPr>
          <t>Autor:
32.000 Kč kancelářšký materiál,
  5.000 Kč matriční tiskopisy a ověřovací knihy,
  1.000 Kč obálky cenná psaní, 
  4.000 Kč kotouče do vyvolávacího systému, 10.000 Kč výměna štočků razítek z důvodu novely zákona o ověřování (6 pracovišť/2 doložky).</t>
        </r>
      </text>
    </comment>
    <comment ref="L17" authorId="0" shapeId="0" xr:uid="{00000000-0006-0000-0A00-000011000000}">
      <text>
        <r>
          <rPr>
            <sz val="11"/>
            <color indexed="8"/>
            <rFont val="Helvetica Neue"/>
          </rPr>
          <t>Autor:
Kancelářské potřeby, formuláře a plomby na ulovenou zvěř.</t>
        </r>
      </text>
    </comment>
    <comment ref="N17" authorId="0" shapeId="0" xr:uid="{00000000-0006-0000-0A00-000012000000}">
      <text>
        <r>
          <rPr>
            <sz val="11"/>
            <color indexed="8"/>
            <rFont val="Helvetica Neue"/>
          </rPr>
          <t>Autor:
Tonery
Spotřební material/náhradní díly</t>
        </r>
      </text>
    </comment>
    <comment ref="P18" authorId="0" shapeId="0" xr:uid="{00000000-0006-0000-0A00-000013000000}">
      <text>
        <r>
          <rPr>
            <sz val="11"/>
            <color indexed="8"/>
            <rFont val="Helvetica Neue"/>
          </rPr>
          <t>Autor:
218 620 + 5% (10 931)= 229 551</t>
        </r>
      </text>
    </comment>
    <comment ref="P19" authorId="0" shapeId="0" xr:uid="{00000000-0006-0000-0A00-000014000000}">
      <text>
        <r>
          <rPr>
            <sz val="11"/>
            <color indexed="8"/>
            <rFont val="Helvetica Neue"/>
          </rPr>
          <t xml:space="preserve">Autor:
 728 483 + 5 % = 764 907 Kč </t>
        </r>
      </text>
    </comment>
    <comment ref="P20" authorId="0" shapeId="0" xr:uid="{00000000-0006-0000-0A00-000015000000}">
      <text>
        <r>
          <rPr>
            <sz val="11"/>
            <color indexed="8"/>
            <rFont val="Helvetica Neue"/>
          </rPr>
          <t>Autor:
855 864 + 5% = 898 657 Kč</t>
        </r>
      </text>
    </comment>
    <comment ref="J21" authorId="0" shapeId="0" xr:uid="{00000000-0006-0000-0A00-000016000000}">
      <text>
        <r>
          <rPr>
            <sz val="11"/>
            <color indexed="8"/>
            <rFont val="Helvetica Neue"/>
          </rPr>
          <t>Autor:
- škoda Fabia
- Hyundai</t>
        </r>
      </text>
    </comment>
    <comment ref="K21" authorId="0" shapeId="0" xr:uid="{00000000-0006-0000-0A00-000017000000}">
      <text>
        <r>
          <rPr>
            <sz val="11"/>
            <color indexed="8"/>
            <rFont val="Helvetica Neue"/>
          </rPr>
          <t>Autor:
pohonné hmoty pro služební auto OSČ</t>
        </r>
      </text>
    </comment>
    <comment ref="E23" authorId="0" shapeId="0" xr:uid="{00000000-0006-0000-0A00-000018000000}">
      <text>
        <r>
          <rPr>
            <sz val="11"/>
            <color indexed="8"/>
            <rFont val="Helvetica Neue"/>
          </rPr>
          <t>Autor:
návrh vychází z rozpočtu roku 2018 + navýšení poštovného</t>
        </r>
      </text>
    </comment>
    <comment ref="G24" authorId="0" shapeId="0" xr:uid="{00000000-0006-0000-0A00-000019000000}">
      <text>
        <r>
          <rPr>
            <sz val="11"/>
            <color indexed="8"/>
            <rFont val="Helvetica Neue"/>
          </rPr>
          <t>Autor:
Položka 7.  Hovorné za sl. mobily. Částka vychází z max. částek měs. Tarifů - Bartoň, Kunc, Tylšar.</t>
        </r>
      </text>
    </comment>
    <comment ref="I24" authorId="0" shapeId="0" xr:uid="{00000000-0006-0000-0A00-00001A000000}">
      <text>
        <r>
          <rPr>
            <sz val="11"/>
            <color indexed="8"/>
            <rFont val="Helvetica Neue"/>
          </rPr>
          <t>Autor:
Poplatek radiokomunikace - protipovodňový systém</t>
        </r>
      </text>
    </comment>
    <comment ref="J24" authorId="0" shapeId="0" xr:uid="{00000000-0006-0000-0A00-00001B000000}">
      <text>
        <r>
          <rPr>
            <sz val="11"/>
            <color indexed="8"/>
            <rFont val="Helvetica Neue"/>
          </rPr>
          <t>Autor:
- hovorné mobil (Stř) 1000
- hovorné - pevná linka za celý SO (odhad 15000)</t>
        </r>
      </text>
    </comment>
    <comment ref="K24" authorId="0" shapeId="0" xr:uid="{00000000-0006-0000-0A00-00001C000000}">
      <text>
        <r>
          <rPr>
            <sz val="11"/>
            <color indexed="8"/>
            <rFont val="Helvetica Neue"/>
          </rPr>
          <t>Autor:
hovorné služebního mobilu pracoviště OP + vedoucí OSČ</t>
        </r>
      </text>
    </comment>
    <comment ref="N24" authorId="0" shapeId="0" xr:uid="{00000000-0006-0000-0A00-00001D000000}">
      <text>
        <r>
          <rPr>
            <sz val="11"/>
            <color indexed="8"/>
            <rFont val="Helvetica Neue"/>
          </rPr>
          <t>Autor:
itself
T-Mobile(pevné linky-ustředna)
O2- služby (pevné linky+mobil)</t>
        </r>
      </text>
    </comment>
    <comment ref="J25" authorId="0" shapeId="0" xr:uid="{00000000-0006-0000-0A00-00001E000000}">
      <text>
        <r>
          <rPr>
            <sz val="11"/>
            <color indexed="8"/>
            <rFont val="Helvetica Neue"/>
          </rPr>
          <t>Autor:
- povinné ručení škoda Fabia + Hyundai</t>
        </r>
      </text>
    </comment>
    <comment ref="K25" authorId="0" shapeId="0" xr:uid="{00000000-0006-0000-0A00-00001F000000}">
      <text>
        <r>
          <rPr>
            <sz val="11"/>
            <color indexed="8"/>
            <rFont val="Helvetica Neue"/>
          </rPr>
          <t>Autor:
pojištění služebního auta OSČ</t>
        </r>
      </text>
    </comment>
    <comment ref="H27" authorId="0" shapeId="0" xr:uid="{00000000-0006-0000-0A00-000020000000}">
      <text>
        <r>
          <rPr>
            <sz val="11"/>
            <color indexed="8"/>
            <rFont val="Helvetica Neue"/>
          </rPr>
          <t xml:space="preserve">Autor:
Kratochvílová Zita:
pomoc při zpracování DPH a zpracování daně z příjmů PO
</t>
        </r>
      </text>
    </comment>
    <comment ref="L27" authorId="0" shapeId="0" xr:uid="{00000000-0006-0000-0A00-000021000000}">
      <text>
        <r>
          <rPr>
            <sz val="11"/>
            <color indexed="8"/>
            <rFont val="Helvetica Neue"/>
          </rPr>
          <t>Autor:
Částka na znalecké posudky podle novely zákona o myslivosti, která stanoví orgánu státní spávy zajištění vypracování posudku za účelem stanovení vhodné výše lovu spárkaté zvěře v honitbě na základě posouzení celkového stavu ekosystému.</t>
        </r>
      </text>
    </comment>
    <comment ref="M27" authorId="0" shapeId="0" xr:uid="{00000000-0006-0000-0A00-000022000000}">
      <text>
        <r>
          <rPr>
            <sz val="11"/>
            <color indexed="8"/>
            <rFont val="Helvetica Neue"/>
          </rPr>
          <t>Autor:
ÚAP 500 000
úplná znění územních plánů – 1 500 000Kč</t>
        </r>
      </text>
    </comment>
    <comment ref="E28" authorId="0" shapeId="0" xr:uid="{00000000-0006-0000-0A00-000023000000}">
      <text>
        <r>
          <rPr>
            <sz val="11"/>
            <color indexed="8"/>
            <rFont val="Helvetica Neue"/>
          </rPr>
          <t>Autor:
školení úředníků, ZOZ - vymáhání pohledávek</t>
        </r>
      </text>
    </comment>
    <comment ref="G28" authorId="0" shapeId="0" xr:uid="{00000000-0006-0000-0A00-000024000000}">
      <text>
        <r>
          <rPr>
            <sz val="11"/>
            <color indexed="8"/>
            <rFont val="Helvetica Neue"/>
          </rPr>
          <t>Autor:
Vzdělávání úředníků dle z.č. 312/2002 Sb., - § 17/5. Položka 1. Predikce vychází z výše uvedeného §, prům. ceny školení ve výši cca 2000-3 t. Kč , kdy se současně počítá s využitím e-learningu.</t>
        </r>
      </text>
    </comment>
    <comment ref="H28" authorId="0" shapeId="0" xr:uid="{00000000-0006-0000-0A00-000025000000}">
      <text>
        <r>
          <rPr>
            <sz val="11"/>
            <color indexed="8"/>
            <rFont val="Helvetica Neue"/>
          </rPr>
          <t>Autor:
Kratochvílová Zita:
odhad na základě čerpání minulých let</t>
        </r>
      </text>
    </comment>
    <comment ref="I28" authorId="0" shapeId="0" xr:uid="{00000000-0006-0000-0A00-000026000000}">
      <text>
        <r>
          <rPr>
            <sz val="11"/>
            <color indexed="8"/>
            <rFont val="Helvetica Neue"/>
          </rPr>
          <t>Autor:
Předpoklad ZOZ pro nového vedoucího OISM + další školení</t>
        </r>
      </text>
    </comment>
    <comment ref="J28" authorId="0" shapeId="0" xr:uid="{00000000-0006-0000-0A00-000027000000}">
      <text>
        <r>
          <rPr>
            <sz val="11"/>
            <color indexed="8"/>
            <rFont val="Helvetica Neue"/>
          </rPr>
          <t>Autor:
- školení Stř - 2, Vol - 6, Pech - 6, Sov - 2 16x1800</t>
        </r>
      </text>
    </comment>
    <comment ref="K28" authorId="0" shapeId="0" xr:uid="{00000000-0006-0000-0A00-000028000000}">
      <text>
        <r>
          <rPr>
            <sz val="11"/>
            <color indexed="8"/>
            <rFont val="Helvetica Neue"/>
          </rPr>
          <t>Autor:
6 školení/rok pro 12 pracovníků - dle § 17 odst. 5 zákona č. 312/2002 Sb.</t>
        </r>
      </text>
    </comment>
    <comment ref="L28" authorId="0" shapeId="0" xr:uid="{00000000-0006-0000-0A00-000029000000}">
      <text>
        <r>
          <rPr>
            <sz val="11"/>
            <color indexed="8"/>
            <rFont val="Helvetica Neue"/>
          </rPr>
          <t>Autor:
Školení</t>
        </r>
      </text>
    </comment>
    <comment ref="N28" authorId="0" shapeId="0" xr:uid="{00000000-0006-0000-0A00-00002A000000}">
      <text>
        <r>
          <rPr>
            <sz val="11"/>
            <color indexed="8"/>
            <rFont val="Helvetica Neue"/>
          </rPr>
          <t>Autor:
školení, vzdělávání</t>
        </r>
      </text>
    </comment>
    <comment ref="E29" authorId="0" shapeId="0" xr:uid="{00000000-0006-0000-0A00-00002B000000}">
      <text>
        <r>
          <rPr>
            <sz val="11"/>
            <color indexed="8"/>
            <rFont val="Helvetica Neue"/>
          </rPr>
          <t>Autor:
technická podpora PERM (dle smlouvy)</t>
        </r>
      </text>
    </comment>
    <comment ref="H29" authorId="0" shapeId="0" xr:uid="{00000000-0006-0000-0A00-00002C000000}">
      <text>
        <r>
          <rPr>
            <sz val="11"/>
            <color indexed="8"/>
            <rFont val="Helvetica Neue"/>
          </rPr>
          <t>Autor:
Kratochvílová Zita:
platby Navertica
dále všechny platby Vera, Kvasar, atd….</t>
        </r>
      </text>
    </comment>
    <comment ref="N29" authorId="0" shapeId="0" xr:uid="{00000000-0006-0000-0A00-00002D000000}">
      <text>
        <r>
          <rPr>
            <sz val="11"/>
            <color indexed="8"/>
            <rFont val="Helvetica Neue"/>
          </rPr>
          <t>Autor:
Časová razítka
Skener - podatelna Šlapanice - podpora
Výzva 022
Časová razítka
Skener - podatelna Šlapanice - podpora
Výzva 022 - běžná platba
Výzva 28 (pracovní název) - přesmluvnění
Vera 1.3
Yamaco
Kvasar
WebHouse ???
Inisoft
Aspi
ArcGIS (ESRI + ArcGIS Data Interoperability for Desktop)
ArcGIS (podpora)
VARS - Bentley SELECT MicroStation
Anet
Albacon
konzultace
AQE advisors ??????
itself
Konzultace/servisní práce vera
Konzultace/servis/modifikace ostatních SW
ESET
ARS server
Fortinet</t>
        </r>
      </text>
    </comment>
    <comment ref="E30" authorId="0" shapeId="0" xr:uid="{00000000-0006-0000-0A00-00002E000000}">
      <text>
        <r>
          <rPr>
            <sz val="11"/>
            <color indexed="8"/>
            <rFont val="Helvetica Neue"/>
          </rPr>
          <t>Autor:
práce tlumočníka, KPPP(10000)
inzerce (15000)</t>
        </r>
      </text>
    </comment>
    <comment ref="G30" authorId="0" shapeId="0" xr:uid="{00000000-0006-0000-0A00-00002F000000}">
      <text>
        <r>
          <rPr>
            <sz val="11"/>
            <color indexed="8"/>
            <rFont val="Helvetica Neue"/>
          </rPr>
          <t>Autor:
Pravidelná prohlídka rotomatů z důvodu zajištění správné funkce zařízení a obnova certifikátů. Rezerva na případné opravy. platba ČTÚ za využívání frekvencí Položka 2, 5, 8,  10.</t>
        </r>
      </text>
    </comment>
    <comment ref="H30" authorId="0" shapeId="0" xr:uid="{00000000-0006-0000-0A00-000030000000}">
      <text>
        <r>
          <rPr>
            <sz val="11"/>
            <color indexed="8"/>
            <rFont val="Helvetica Neue"/>
          </rPr>
          <t xml:space="preserve">Autor:
Kratochvílová Zita:
2 200 - ČP - zpracování pošt. Pouk. A
4 600 - ČP - odměna za SIPO
dále certifikáty + stravenky
</t>
        </r>
      </text>
    </comment>
    <comment ref="J30" authorId="0" shapeId="0" xr:uid="{00000000-0006-0000-0A00-000031000000}">
      <text>
        <r>
          <rPr>
            <sz val="11"/>
            <color indexed="8"/>
            <rFont val="Helvetica Neue"/>
          </rPr>
          <t>Autor:
- poplatky za rozhlas ve sl. autě, CCS, zdrav. prohlídky</t>
        </r>
      </text>
    </comment>
    <comment ref="K30" authorId="0" shapeId="0" xr:uid="{00000000-0006-0000-0A00-000032000000}">
      <text>
        <r>
          <rPr>
            <sz val="11"/>
            <color indexed="8"/>
            <rFont val="Helvetica Neue"/>
          </rPr>
          <t>Autor:
92.500 Kč platba MV za výdejové pracoviště OP,
15.000 Kč platba nájemného licence/rok - tisk          štítků při ověřování pro obě pracoviště CzechPoint
15.000 Kč platba ČUZK za přístup do KN,
           Kč obnova certifikátů pracovnic OSČ,
  5.000 Kč garanční oprava služebního auta,
  2.000 Kč poplatek Axigon karta,
  3.000 Kč STK,
12.500 Kč rezerva na opravy služebního auta.</t>
        </r>
      </text>
    </comment>
    <comment ref="N30" authorId="0" shapeId="0" xr:uid="{00000000-0006-0000-0A00-000033000000}">
      <text>
        <r>
          <rPr>
            <sz val="11"/>
            <color indexed="8"/>
            <rFont val="Helvetica Neue"/>
          </rPr>
          <t>Autor:
Pravidelné platby Kopírky (včetně kopírky na OV)
Posudky
Česká pošta
Progres
Eriserv
KlimaComfort service (serverovny)</t>
        </r>
      </text>
    </comment>
    <comment ref="E31" authorId="0" shapeId="0" xr:uid="{00000000-0006-0000-0A00-000034000000}">
      <text>
        <r>
          <rPr>
            <sz val="11"/>
            <color indexed="8"/>
            <rFont val="Helvetica Neue"/>
          </rPr>
          <t>Autor:
tiskárny, kopírky, frankovací stroje, scanovací linka</t>
        </r>
      </text>
    </comment>
    <comment ref="J31" authorId="0" shapeId="0" xr:uid="{00000000-0006-0000-0A00-000035000000}">
      <text>
        <r>
          <rPr>
            <sz val="11"/>
            <color indexed="8"/>
            <rFont val="Helvetica Neue"/>
          </rPr>
          <t>Autor:
- STK + emise
- garanční prohlídky a Hyundai
- opravy</t>
        </r>
      </text>
    </comment>
    <comment ref="K31" authorId="0" shapeId="0" xr:uid="{00000000-0006-0000-0A00-000036000000}">
      <text>
        <r>
          <rPr>
            <sz val="11"/>
            <color indexed="8"/>
            <rFont val="Helvetica Neue"/>
          </rPr>
          <t>Autor:
56.000 Kč vymalování kanceláří 
(Brno-hala, Šlapanice 4 kanceláře),
  4.000 Kč výměna pneumatik na služební auto OSČ.</t>
        </r>
      </text>
    </comment>
    <comment ref="L31" authorId="0" shapeId="0" xr:uid="{00000000-0006-0000-0A00-000037000000}">
      <text>
        <r>
          <rPr>
            <sz val="11"/>
            <color indexed="8"/>
            <rFont val="Helvetica Neue"/>
          </rPr>
          <t>Autor:
Provoz a údržba služebního automobilu.</t>
        </r>
      </text>
    </comment>
    <comment ref="N31" authorId="0" shapeId="0" xr:uid="{00000000-0006-0000-0A00-000038000000}">
      <text>
        <r>
          <rPr>
            <sz val="11"/>
            <color indexed="8"/>
            <rFont val="Helvetica Neue"/>
          </rPr>
          <t>Autor:
Servis kopírek
Opravy DHIM
Servisní zásah Eriserve</t>
        </r>
      </text>
    </comment>
    <comment ref="G32" authorId="0" shapeId="0" xr:uid="{00000000-0006-0000-0A00-000039000000}">
      <text>
        <r>
          <rPr>
            <sz val="11"/>
            <color indexed="8"/>
            <rFont val="Helvetica Neue"/>
          </rPr>
          <t>Autor:
 položka 12- modernizace vyv. systému KADLEC z důvodu nemožnosti obstarat starší náhradní díly, blíže viz. požadavky na rozpočet, .doc</t>
        </r>
      </text>
    </comment>
    <comment ref="I32" authorId="0" shapeId="0" xr:uid="{00000000-0006-0000-0A00-00003A000000}">
      <text>
        <r>
          <rPr>
            <sz val="11"/>
            <color indexed="8"/>
            <rFont val="Helvetica Neue"/>
          </rPr>
          <t>Autor:
upgrade URS (Leplt) + licence ArchGis</t>
        </r>
      </text>
    </comment>
    <comment ref="L32" authorId="0" shapeId="0" xr:uid="{00000000-0006-0000-0A00-00003B000000}">
      <text>
        <r>
          <rPr>
            <sz val="11"/>
            <color indexed="8"/>
            <rFont val="Helvetica Neue"/>
          </rPr>
          <t>Autor:
Poplatky za programové vybavení, upgrade.</t>
        </r>
      </text>
    </comment>
    <comment ref="N32" authorId="0" shapeId="0" xr:uid="{00000000-0006-0000-0A00-00003C000000}">
      <text>
        <r>
          <rPr>
            <sz val="11"/>
            <color indexed="8"/>
            <rFont val="Helvetica Neue"/>
          </rPr>
          <t>Autor:
microsoft office standart 2019
program pro vzdálenou správu</t>
        </r>
      </text>
    </comment>
    <comment ref="G33" authorId="0" shapeId="0" xr:uid="{00000000-0006-0000-0A00-00003D000000}">
      <text>
        <r>
          <rPr>
            <sz val="11"/>
            <color indexed="8"/>
            <rFont val="Helvetica Neue"/>
          </rPr>
          <t>Autor:
Položka 6. Predikce vychází z výdajů v roce 2018.</t>
        </r>
      </text>
    </comment>
    <comment ref="H33" authorId="0" shapeId="0" xr:uid="{00000000-0006-0000-0A00-00003E000000}">
      <text>
        <r>
          <rPr>
            <sz val="11"/>
            <color indexed="8"/>
            <rFont val="Helvetica Neue"/>
          </rPr>
          <t>Autor:
Kratochvílová Zita:
odhad na základě čerpání minulých let</t>
        </r>
      </text>
    </comment>
    <comment ref="J33" authorId="0" shapeId="0" xr:uid="{00000000-0006-0000-0A00-00003F000000}">
      <text>
        <r>
          <rPr>
            <sz val="11"/>
            <color indexed="8"/>
            <rFont val="Helvetica Neue"/>
          </rPr>
          <t>Autor:
- Pechová a Volejníková
- v případě, že nepůjde vyúčtovat z žádné dotace SO</t>
        </r>
      </text>
    </comment>
    <comment ref="K33" authorId="0" shapeId="0" xr:uid="{00000000-0006-0000-0A00-000040000000}">
      <text>
        <r>
          <rPr>
            <sz val="11"/>
            <color indexed="8"/>
            <rFont val="Helvetica Neue"/>
          </rPr>
          <t>Autor:
cestovné při služebních cestách</t>
        </r>
      </text>
    </comment>
    <comment ref="H34" authorId="0" shapeId="0" xr:uid="{00000000-0006-0000-0A00-000041000000}">
      <text>
        <r>
          <rPr>
            <sz val="11"/>
            <color indexed="8"/>
            <rFont val="Helvetica Neue"/>
          </rPr>
          <t xml:space="preserve">Autor:
Kratochvílová Zita:
audit z Jmk
</t>
        </r>
      </text>
    </comment>
    <comment ref="J34" authorId="0" shapeId="0" xr:uid="{00000000-0006-0000-0A00-000042000000}">
      <text>
        <r>
          <rPr>
            <sz val="11"/>
            <color indexed="8"/>
            <rFont val="Helvetica Neue"/>
          </rPr>
          <t>Autor:
v případě, že nepůjde vyúčtovat z žádné dotace OS</t>
        </r>
      </text>
    </comment>
    <comment ref="H35" authorId="0" shapeId="0" xr:uid="{00000000-0006-0000-0A00-000043000000}">
      <text>
        <r>
          <rPr>
            <sz val="11"/>
            <color indexed="8"/>
            <rFont val="Helvetica Neue"/>
          </rPr>
          <t>Autor:
Kratochvílová Zita:
odhad na základě čerpání minulých let</t>
        </r>
      </text>
    </comment>
    <comment ref="G41" authorId="0" shapeId="0" xr:uid="{00000000-0006-0000-0A00-000044000000}">
      <text>
        <r>
          <rPr>
            <sz val="11"/>
            <color indexed="8"/>
            <rFont val="Helvetica Neue"/>
          </rPr>
          <t>Autor:
Položka -9
Podpora  BESIP v rámci akcí pořádaných  pro děti</t>
        </r>
      </text>
    </comment>
    <comment ref="I43" authorId="0" shapeId="0" xr:uid="{00000000-0006-0000-0A00-000045000000}">
      <text>
        <r>
          <rPr>
            <sz val="11"/>
            <color indexed="8"/>
            <rFont val="Helvetica Neue"/>
          </rPr>
          <t>Autor:
dálniční známka - 2 auta</t>
        </r>
      </text>
    </comment>
    <comment ref="J43" authorId="0" shapeId="0" xr:uid="{00000000-0006-0000-0A00-000046000000}">
      <text>
        <r>
          <rPr>
            <sz val="11"/>
            <color indexed="8"/>
            <rFont val="Helvetica Neue"/>
          </rPr>
          <t>Autor:
- dálniční známky</t>
        </r>
      </text>
    </comment>
    <comment ref="E51" authorId="0" shapeId="0" xr:uid="{00000000-0006-0000-0A00-000047000000}">
      <text>
        <r>
          <rPr>
            <sz val="11"/>
            <color indexed="8"/>
            <rFont val="Helvetica Neue"/>
          </rPr>
          <t>Autor:
nákup frankovacího stroje pro podatelnu - navýšeno ze 60000 na 100000</t>
        </r>
      </text>
    </comment>
    <comment ref="G51" authorId="0" shapeId="0" xr:uid="{00000000-0006-0000-0A00-000048000000}">
      <text>
        <r>
          <rPr>
            <sz val="11"/>
            <color indexed="8"/>
            <rFont val="Helvetica Neue"/>
          </rPr>
          <t xml:space="preserve">Autor:
Jedná se o pořízení radaru v obci Moravany, jehož realizace v roce 2019 nedojde a realizace v roce 2020 není úplně jistá
</t>
        </r>
      </text>
    </comment>
    <comment ref="L51" authorId="0" shapeId="0" xr:uid="{00000000-0006-0000-0A00-000049000000}">
      <text>
        <r>
          <rPr>
            <sz val="11"/>
            <color indexed="8"/>
            <rFont val="Helvetica Neue"/>
          </rPr>
          <t>Autor:
Nové auto OŽP - 280 tis. Kč, Multifunkční zařízení (barevné kopírování A3, tisk, sešívačka, skener) 100 tis. Kč - odebráno 100.000 a předáno na OIT</t>
        </r>
      </text>
    </comment>
    <comment ref="N51" authorId="0" shapeId="0" xr:uid="{00000000-0006-0000-0A00-00004A000000}">
      <text>
        <r>
          <rPr>
            <sz val="11"/>
            <color indexed="8"/>
            <rFont val="Helvetica Neue"/>
          </rPr>
          <t xml:space="preserve">Autor:
3fazová UPS 1ks
Kopírky - MFP (A4, A3, barva…) 4ks
zařízení pátř rozšíření
zálohovací zařízení
Multifunkční zařízení pro OŽP
</t>
        </r>
      </text>
    </comment>
    <comment ref="K53" authorId="0" shapeId="0" xr:uid="{00000000-0006-0000-0A00-00004B000000}">
      <text>
        <r>
          <rPr>
            <sz val="11"/>
            <color indexed="8"/>
            <rFont val="Helvetica Neue"/>
          </rPr>
          <t>Autor:
48.000 Kč poměrná část upgrade vyvolávacího systému Kadlec (druhou část má OD) + počítač náš,
45.000 Kč 2x multifunkční zařízení pro přepážky CzechPOINT (Brno a Šlapanice)
30.000 Kč - 2x tiskárna na tisk štítků pro pracoviště CzechPOINT</t>
        </r>
      </text>
    </comment>
  </commentList>
</comments>
</file>

<file path=xl/sharedStrings.xml><?xml version="1.0" encoding="utf-8"?>
<sst xmlns="http://schemas.openxmlformats.org/spreadsheetml/2006/main" count="525" uniqueCount="321">
  <si>
    <t>Tento dokument byl exportován z Numbers. Všechny tabulky byly převedeny do pracovních listů Excel. Všechny ostatní objekty ze všech listů Numbers byly umístěny na samostatné pracovní listy. Je možné, že výpočty vzorců budou v aplikaci Excel odlišné.</t>
  </si>
  <si>
    <t>Název listu Numbers</t>
  </si>
  <si>
    <t>Název tabulky Numbers</t>
  </si>
  <si>
    <t>Název pracovního listu Excel</t>
  </si>
  <si>
    <t>příjmy</t>
  </si>
  <si>
    <t>Tabulka 1</t>
  </si>
  <si>
    <t>Paragraf</t>
  </si>
  <si>
    <t>Položka</t>
  </si>
  <si>
    <t>Popis</t>
  </si>
  <si>
    <t xml:space="preserve">Daň z příjmů fyzických osob placená </t>
  </si>
  <si>
    <t xml:space="preserve">Daň z příjmů fyzických osob vybíraná </t>
  </si>
  <si>
    <t>Daň z příjmů právnických osob</t>
  </si>
  <si>
    <t xml:space="preserve">Daň z příjmů právnických osob za </t>
  </si>
  <si>
    <t>Daň z přidané hodnoty</t>
  </si>
  <si>
    <t>Poplatky za uložení odpadů</t>
  </si>
  <si>
    <t xml:space="preserve">Odvody za odnětí půdy ze </t>
  </si>
  <si>
    <t>Poplatek ze psů</t>
  </si>
  <si>
    <t xml:space="preserve">Poplatek za užívání veřejného </t>
  </si>
  <si>
    <t>Poplatek z ubytovací kapacity</t>
  </si>
  <si>
    <t xml:space="preserve">Příjmy úhrad za dobývání nerostů a </t>
  </si>
  <si>
    <t>Ostatní odvody z vybraných činností</t>
  </si>
  <si>
    <t>Správní poplatky</t>
  </si>
  <si>
    <t>Daň z hazardních her</t>
  </si>
  <si>
    <t xml:space="preserve">Zrušený odvod z loterií a podobných </t>
  </si>
  <si>
    <t>Daň z nemovitých věcí</t>
  </si>
  <si>
    <t xml:space="preserve">Neinvestiční přijaté transfery z </t>
  </si>
  <si>
    <t xml:space="preserve">Neinvestiční přijaté transfery ze SR v </t>
  </si>
  <si>
    <t xml:space="preserve">Neinvestiční přijaté transfery ze </t>
  </si>
  <si>
    <t xml:space="preserve">Ostatní neinvestiční přijaté transfery </t>
  </si>
  <si>
    <t>Neinvestiční přijaté transfery od obcí</t>
  </si>
  <si>
    <t>Neinvestiční přijaté transfery od krajů</t>
  </si>
  <si>
    <t>Investiční přijaté transfery od obcí</t>
  </si>
  <si>
    <t>Investiční přijaté transfery od krajů</t>
  </si>
  <si>
    <t>Podnikání a restrukturalizace v zeměděl. a potrav.</t>
  </si>
  <si>
    <t>Ostatní správa v zemědělství</t>
  </si>
  <si>
    <t xml:space="preserve">Ostatní záležitosti těžebního </t>
  </si>
  <si>
    <t>Vnitřní obchod</t>
  </si>
  <si>
    <t>Cestovní ruch</t>
  </si>
  <si>
    <t>Ostatní služby</t>
  </si>
  <si>
    <t>Ostatní správa v průmyslu,</t>
  </si>
  <si>
    <t>Silnice</t>
  </si>
  <si>
    <t>Ostatní záležitosti pozemních</t>
  </si>
  <si>
    <t>Provoz veřejné silniční dopravy</t>
  </si>
  <si>
    <t xml:space="preserve">Ostatní záležitosti v silniční </t>
  </si>
  <si>
    <t>Ostatní záležitosti v dopravě</t>
  </si>
  <si>
    <t>Pitná voda</t>
  </si>
  <si>
    <t xml:space="preserve">Ostatní správa ve vodním </t>
  </si>
  <si>
    <t>Mateřské školy</t>
  </si>
  <si>
    <t>Základní školy</t>
  </si>
  <si>
    <t xml:space="preserve">Ostatní záležitosti předškolního </t>
  </si>
  <si>
    <t>Činnosti knihovnické</t>
  </si>
  <si>
    <t>Činnosti muzeí a galerií</t>
  </si>
  <si>
    <t>Ostatní záležitosti kultury</t>
  </si>
  <si>
    <t>Rozhlas a televize</t>
  </si>
  <si>
    <t xml:space="preserve">Ostatní záležitosti sdělovacích </t>
  </si>
  <si>
    <t>Zájmová činnost v kultuře</t>
  </si>
  <si>
    <t xml:space="preserve">Ostatní záležitosti kultury, církví </t>
  </si>
  <si>
    <t>Sportovní zařízení v majetku obce</t>
  </si>
  <si>
    <t>Bytové hospodářství</t>
  </si>
  <si>
    <t>Nebytové hospodářství</t>
  </si>
  <si>
    <t>Veřejné osvětlení</t>
  </si>
  <si>
    <t>Pohřebnictví</t>
  </si>
  <si>
    <t xml:space="preserve">Výstavba a údržba místních </t>
  </si>
  <si>
    <t xml:space="preserve">Komunální služby a územní </t>
  </si>
  <si>
    <t xml:space="preserve">Ostatní činnosti k ochraně </t>
  </si>
  <si>
    <t>Sběr a svoz komunálních odpadů</t>
  </si>
  <si>
    <t xml:space="preserve">Sběr a svoz ostatních odpadů </t>
  </si>
  <si>
    <t xml:space="preserve">Využívání a zneškodňování </t>
  </si>
  <si>
    <t>3729</t>
  </si>
  <si>
    <t>Ostatní nakládání s odpady</t>
  </si>
  <si>
    <t xml:space="preserve">Ostatní ochrana půdy a spodní </t>
  </si>
  <si>
    <t xml:space="preserve">Protierozní, protilavinová a </t>
  </si>
  <si>
    <t xml:space="preserve">Péče o vzhled obcí a veřejnou </t>
  </si>
  <si>
    <t xml:space="preserve">Ostatní správa v ochraně </t>
  </si>
  <si>
    <t>Ostatní činnosti související se</t>
  </si>
  <si>
    <t>4179</t>
  </si>
  <si>
    <t>Ostatní dávky sociální pomoci</t>
  </si>
  <si>
    <t>4329</t>
  </si>
  <si>
    <t>Ostatní socialní péče a pomoc dětem a mládeži</t>
  </si>
  <si>
    <t xml:space="preserve">Osobní asistence, pečovatelská </t>
  </si>
  <si>
    <t xml:space="preserve">Domovy pro osoby se zdravotním </t>
  </si>
  <si>
    <t xml:space="preserve">Ostatní služby a činnosti v oblasti </t>
  </si>
  <si>
    <t xml:space="preserve">Ostatní záležitosti sociálních věcí </t>
  </si>
  <si>
    <t xml:space="preserve">Zabezpečení potřeb ozbrojených </t>
  </si>
  <si>
    <t>Bezpečnost a veřejný pořádek</t>
  </si>
  <si>
    <t>Požární ochrana-dobrovolná část</t>
  </si>
  <si>
    <t>6112</t>
  </si>
  <si>
    <t>Zastupitelstva obcí</t>
  </si>
  <si>
    <t>6171</t>
  </si>
  <si>
    <t>Činnost místní správy</t>
  </si>
  <si>
    <t xml:space="preserve">Obecné příjmy a výdaje z </t>
  </si>
  <si>
    <t xml:space="preserve">Převody vlastním fondům v </t>
  </si>
  <si>
    <t>Finanční vypořádání minulých let</t>
  </si>
  <si>
    <t>Ostatní činnosti jinde nezařazené</t>
  </si>
  <si>
    <t>výdaje</t>
  </si>
  <si>
    <t>Návrh 2019</t>
  </si>
  <si>
    <t>Nákup ostatních služeb</t>
  </si>
  <si>
    <t xml:space="preserve">Ozdravování hospodářských </t>
  </si>
  <si>
    <t>Pohoštění</t>
  </si>
  <si>
    <t xml:space="preserve">Ostatní zemědělská a </t>
  </si>
  <si>
    <t>1031</t>
  </si>
  <si>
    <t>Pěstební činnost</t>
  </si>
  <si>
    <t>1036</t>
  </si>
  <si>
    <t>Správa v lesním hospodářství</t>
  </si>
  <si>
    <t>5151</t>
  </si>
  <si>
    <t>Studená voda</t>
  </si>
  <si>
    <t>Služby peněžních ústavů</t>
  </si>
  <si>
    <t>Opravy a udržování</t>
  </si>
  <si>
    <t>Pozemky</t>
  </si>
  <si>
    <t xml:space="preserve">Sběr a zpracování druhotných </t>
  </si>
  <si>
    <t>Věcné dary</t>
  </si>
  <si>
    <t>5021</t>
  </si>
  <si>
    <t>Ostatní osobní výdaje</t>
  </si>
  <si>
    <t>5139</t>
  </si>
  <si>
    <t>5194</t>
  </si>
  <si>
    <t>5137</t>
  </si>
  <si>
    <t>Drobný hmotný dlouhodobý majetek</t>
  </si>
  <si>
    <t>Budovy, haly a stavby</t>
  </si>
  <si>
    <t>Nájemné</t>
  </si>
  <si>
    <t>Zaplacené sankce</t>
  </si>
  <si>
    <t>5909</t>
  </si>
  <si>
    <t xml:space="preserve">Ostatní investiční transfery veřejným </t>
  </si>
  <si>
    <t xml:space="preserve">Ostatní záležitosti pozemních </t>
  </si>
  <si>
    <t>Stroje, přístroje a zařízení</t>
  </si>
  <si>
    <t xml:space="preserve">Dopravní obslužnost veřejnými </t>
  </si>
  <si>
    <t xml:space="preserve">Ostatní neinvestiční výdaje jinde </t>
  </si>
  <si>
    <t xml:space="preserve">Odvádění a čištění odpadních </t>
  </si>
  <si>
    <t>Ostatní správa ve vodním</t>
  </si>
  <si>
    <t>Poštovní služby</t>
  </si>
  <si>
    <t>Povinné pojistné na úrazové pojištění</t>
  </si>
  <si>
    <t>5041</t>
  </si>
  <si>
    <t>5133</t>
  </si>
  <si>
    <t>Léky a zdravotnický materiál</t>
  </si>
  <si>
    <t>5136</t>
  </si>
  <si>
    <t>Knihy, účební pomůcky a tisk</t>
  </si>
  <si>
    <t>Plyn</t>
  </si>
  <si>
    <t>Elektrická energie</t>
  </si>
  <si>
    <t>5173</t>
  </si>
  <si>
    <t>Cestovné ( tuzemské i zahraniční)</t>
  </si>
  <si>
    <t>Ostatní poskytované zálohy a jistiny</t>
  </si>
  <si>
    <t>Náhrady mezd v době nemoci</t>
  </si>
  <si>
    <t xml:space="preserve">Záležitosti zájmového vzdělávání  </t>
  </si>
  <si>
    <t>Divadelní činnost</t>
  </si>
  <si>
    <t>5424</t>
  </si>
  <si>
    <t>Programové vybavení</t>
  </si>
  <si>
    <t>5164</t>
  </si>
  <si>
    <t>Nákup materiálu j.n</t>
  </si>
  <si>
    <t xml:space="preserve">Zachování a obnova kulturních </t>
  </si>
  <si>
    <t>5169</t>
  </si>
  <si>
    <t>Pořízení, zachování hodnot</t>
  </si>
  <si>
    <t xml:space="preserve">Ostatní záležitosti ochrany </t>
  </si>
  <si>
    <t>Ostatní záležitosti sdělovacích</t>
  </si>
  <si>
    <t xml:space="preserve">Sportovní zařízení v majetku </t>
  </si>
  <si>
    <t>Ostatní tělovýchovná činnost</t>
  </si>
  <si>
    <t>Využití volného času dětí a</t>
  </si>
  <si>
    <t>Ostatní zájmová činnost a</t>
  </si>
  <si>
    <t>Pohonné hmoty a maziva</t>
  </si>
  <si>
    <t>Nákup majetkových podílů</t>
  </si>
  <si>
    <t>6121</t>
  </si>
  <si>
    <t>Výstavba a údržba místních</t>
  </si>
  <si>
    <t xml:space="preserve">Ostatní nákup dlouhodobého </t>
  </si>
  <si>
    <t>Územní plánování</t>
  </si>
  <si>
    <t>Územní rozvoj</t>
  </si>
  <si>
    <t>Ochranné pomůcky</t>
  </si>
  <si>
    <t>5138</t>
  </si>
  <si>
    <t>Nákup zboží ( za úč. dalšího prodeje)</t>
  </si>
  <si>
    <t>5192</t>
  </si>
  <si>
    <t>Poskytnuté neinvestiční příspěvky  a náhrady</t>
  </si>
  <si>
    <t xml:space="preserve">Sběr a svoz nebezpečných </t>
  </si>
  <si>
    <t xml:space="preserve">Využívání a zneškodňování komunálních odpadů </t>
  </si>
  <si>
    <t>Úhrady sankcí jiným rozpočtům</t>
  </si>
  <si>
    <t>5175</t>
  </si>
  <si>
    <t xml:space="preserve">Dekontaminace půd a čištění </t>
  </si>
  <si>
    <t>Chráněné části přírody</t>
  </si>
  <si>
    <t>6122</t>
  </si>
  <si>
    <t>Dopravní prostředky</t>
  </si>
  <si>
    <t>Ekologická výchova a osvěta</t>
  </si>
  <si>
    <t>Ostatní nákupy jinde nezařazené</t>
  </si>
  <si>
    <t>5492</t>
  </si>
  <si>
    <t>Dary obyvatelstvu</t>
  </si>
  <si>
    <t xml:space="preserve">Ostatní činnosti související se </t>
  </si>
  <si>
    <t>4339</t>
  </si>
  <si>
    <t>5176</t>
  </si>
  <si>
    <t>Účastnické poplatky na konference</t>
  </si>
  <si>
    <t xml:space="preserve">Ostatní sociální péče a pomoc </t>
  </si>
  <si>
    <t xml:space="preserve">Sociální pomoc osobám v hmotné </t>
  </si>
  <si>
    <t>Potraviny</t>
  </si>
  <si>
    <t>Platy zaměstnanců v pracovním poměru</t>
  </si>
  <si>
    <t xml:space="preserve">Raná péče a sociálně aktivizační </t>
  </si>
  <si>
    <t>Ochrana obyvatelstva</t>
  </si>
  <si>
    <t>Krizová opatření</t>
  </si>
  <si>
    <t xml:space="preserve">Ostatní záležitosti civilní </t>
  </si>
  <si>
    <t>5166</t>
  </si>
  <si>
    <t>Konzultační, poradenské a práv.služby</t>
  </si>
  <si>
    <t>Ostatní záležitosti bezpečnosti, veřejného pořádku</t>
  </si>
  <si>
    <t>Ostatní záležitosti požární ochr.a integr.zách.sys</t>
  </si>
  <si>
    <t>5011</t>
  </si>
  <si>
    <t>5031</t>
  </si>
  <si>
    <t>Povinné poj.na soc.zab.a prisp.na st.pol.zaměst.</t>
  </si>
  <si>
    <t>5032</t>
  </si>
  <si>
    <t>Povinne poj.na veřejne zdravotní pojištění</t>
  </si>
  <si>
    <t>5161</t>
  </si>
  <si>
    <t>5167</t>
  </si>
  <si>
    <t>Služby za školení a vzdělávání</t>
  </si>
  <si>
    <t>5168</t>
  </si>
  <si>
    <t>Volby do parlamentu ČR</t>
  </si>
  <si>
    <t>5038</t>
  </si>
  <si>
    <t xml:space="preserve">Volby do zastupitelstev územních </t>
  </si>
  <si>
    <t>Volby do Evropského parlamentu</t>
  </si>
  <si>
    <t>Volba prezidenta republiky</t>
  </si>
  <si>
    <t>Nákup ostatních paliv a energie</t>
  </si>
  <si>
    <t>Výpočetní technika</t>
  </si>
  <si>
    <t>Mezinárodní spolupráce j.n</t>
  </si>
  <si>
    <t xml:space="preserve">Pojištění funkčně </t>
  </si>
  <si>
    <t>Ostatní finanční operace</t>
  </si>
  <si>
    <t>Rezervy kapitálových výdajů</t>
  </si>
  <si>
    <t>Investice</t>
  </si>
  <si>
    <t>2017</t>
  </si>
  <si>
    <t>2018</t>
  </si>
  <si>
    <t>Rozpočet po změnách 2018</t>
  </si>
  <si>
    <r>
      <rPr>
        <b/>
        <sz val="12"/>
        <color indexed="8"/>
        <rFont val="Calibri"/>
        <family val="2"/>
        <charset val="238"/>
      </rPr>
      <t>Čerpáno        (k 30.9.2018)</t>
    </r>
  </si>
  <si>
    <t>Konečný stav k 31.12.2018</t>
  </si>
  <si>
    <t>Rozdíl ….Rozpočet po změnách 2018 a rozp. k 31.12.2018</t>
  </si>
  <si>
    <t>Celkem</t>
  </si>
  <si>
    <t>Opravy</t>
  </si>
  <si>
    <r>
      <rPr>
        <b/>
        <sz val="14"/>
        <color indexed="8"/>
        <rFont val="Calibri"/>
        <family val="2"/>
        <charset val="238"/>
      </rPr>
      <t xml:space="preserve">Čerpáno        </t>
    </r>
    <r>
      <rPr>
        <b/>
        <sz val="12"/>
        <color indexed="8"/>
        <rFont val="Calibri"/>
        <family val="2"/>
        <charset val="238"/>
      </rPr>
      <t>(k 30.9.2018)</t>
    </r>
  </si>
  <si>
    <t>Investice 2020</t>
  </si>
  <si>
    <t>List 1</t>
  </si>
  <si>
    <t>List 2</t>
  </si>
  <si>
    <t>List 3</t>
  </si>
  <si>
    <t>Opravy 2020</t>
  </si>
  <si>
    <t>celkem</t>
  </si>
  <si>
    <t>6171 2020</t>
  </si>
  <si>
    <t>Text</t>
  </si>
  <si>
    <t>KS</t>
  </si>
  <si>
    <t>KT</t>
  </si>
  <si>
    <t>OŽÚ</t>
  </si>
  <si>
    <t>OD</t>
  </si>
  <si>
    <t>OF</t>
  </si>
  <si>
    <t>OISM</t>
  </si>
  <si>
    <t>OS</t>
  </si>
  <si>
    <t>OSČ</t>
  </si>
  <si>
    <t>OŽP</t>
  </si>
  <si>
    <t>OV</t>
  </si>
  <si>
    <t>OIT</t>
  </si>
  <si>
    <t>OŘP</t>
  </si>
  <si>
    <t>Odměny za použití duševního vlastnictví</t>
  </si>
  <si>
    <t>5042</t>
  </si>
  <si>
    <t>Odměny za užití počítačových programů</t>
  </si>
  <si>
    <t>5131</t>
  </si>
  <si>
    <t>5132</t>
  </si>
  <si>
    <t>5134</t>
  </si>
  <si>
    <t>Prádlo, oděv, obuv</t>
  </si>
  <si>
    <t>5153</t>
  </si>
  <si>
    <t>5154</t>
  </si>
  <si>
    <t>5156</t>
  </si>
  <si>
    <t>5159</t>
  </si>
  <si>
    <t>5162</t>
  </si>
  <si>
    <t>Služby telekomunikační a radiokomunikační</t>
  </si>
  <si>
    <t>5163</t>
  </si>
  <si>
    <t>Zpracování dat a služby souvis. S inf. A kom. Tech.</t>
  </si>
  <si>
    <t>?</t>
  </si>
  <si>
    <t>5171</t>
  </si>
  <si>
    <t>5172</t>
  </si>
  <si>
    <t>5179</t>
  </si>
  <si>
    <t>Poskyt. Zalohy vlastní pokladně</t>
  </si>
  <si>
    <t>5182</t>
  </si>
  <si>
    <t>5189</t>
  </si>
  <si>
    <t>5191</t>
  </si>
  <si>
    <t>5229</t>
  </si>
  <si>
    <t>Ostatní neinv.transfery nezisk.a podob.organizacím</t>
  </si>
  <si>
    <t>5362</t>
  </si>
  <si>
    <t>Platby daní a poplatků státnímu rozpočtu</t>
  </si>
  <si>
    <t>5363</t>
  </si>
  <si>
    <t>5499</t>
  </si>
  <si>
    <t>Ost. neinvestiční transfery obyvatelstvu</t>
  </si>
  <si>
    <t>6111</t>
  </si>
  <si>
    <t>Budovy, haly, stavby</t>
  </si>
  <si>
    <t>6123</t>
  </si>
  <si>
    <t>6125</t>
  </si>
  <si>
    <t>Setkání zaměstnanců</t>
  </si>
  <si>
    <t>6171_2020 podklad pan tajemník</t>
  </si>
  <si>
    <t>VÝDAJE</t>
  </si>
  <si>
    <t>2019</t>
  </si>
  <si>
    <t>2020                                      Plnění rozpočtu k 30.9.2020</t>
  </si>
  <si>
    <t>2021                              Návrh rozpočtu, setaveno 12.10.2020</t>
  </si>
  <si>
    <t xml:space="preserve">Rekultivace půdy v důsledku </t>
  </si>
  <si>
    <t>Poplatek z pobytu</t>
  </si>
  <si>
    <t>Zrušené místní poplatky</t>
  </si>
  <si>
    <t>Investiční přijaté tranfery</t>
  </si>
  <si>
    <t xml:space="preserve">CELKEM </t>
  </si>
  <si>
    <t>Změna stavu krátkodobých prostředků na bankovních účtech</t>
  </si>
  <si>
    <t>Dlouhodobé přijaté půjčené prostředky</t>
  </si>
  <si>
    <t>TŘÍDA 8  - FINANCOVÁNÍ</t>
  </si>
  <si>
    <t>ROZDÍL</t>
  </si>
  <si>
    <t>Příjmy celkem</t>
  </si>
  <si>
    <t>Výdaje celkem</t>
  </si>
  <si>
    <t>FINANCOVÁNÍ</t>
  </si>
  <si>
    <t>TŘ.</t>
  </si>
  <si>
    <t>Ostatní investiční přijaté tranfery ze SR</t>
  </si>
  <si>
    <t>Saldo příjmů a výdajů/ příjmy - výdaje  pro rok 2021</t>
  </si>
  <si>
    <t>ROK  2021</t>
  </si>
  <si>
    <t>TŘ. 5</t>
  </si>
  <si>
    <t>Běžné výdaje</t>
  </si>
  <si>
    <t>TŘ. 6</t>
  </si>
  <si>
    <t>Kapitálové výdaje</t>
  </si>
  <si>
    <t>CELKEM PŘÍJMY ROK 2021</t>
  </si>
  <si>
    <t>Uhrazené splátky krátkodobých přijatých prostředků (půjčených) prostř.</t>
  </si>
  <si>
    <t>Schválený rozpočet</t>
  </si>
  <si>
    <t>Rozpočet po změnách</t>
  </si>
  <si>
    <t>Výsledek za období</t>
  </si>
  <si>
    <t>Vyčerpáno %</t>
  </si>
  <si>
    <t>X</t>
  </si>
  <si>
    <t>1039</t>
  </si>
  <si>
    <t>Ostatní záležitosti lesního hospodářství</t>
  </si>
  <si>
    <t>Ostatní všeobecná vnitřní správa</t>
  </si>
  <si>
    <t>Vypracovala: Ing. Dana Beranová</t>
  </si>
  <si>
    <t>Zrušený odvod z výherních hracích</t>
  </si>
  <si>
    <t>Sběr a zpracování druhotných</t>
  </si>
  <si>
    <t>Šlapanice:</t>
  </si>
  <si>
    <t>CELKEM VÝDAJE ZA ROK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</si>
</sst>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č&quot;_-;\-* #,##0.00\ &quot;Kč&quot;_-;_-* &quot;-&quot;??\ &quot;Kč&quot;_-;_-@_-"/>
    <numFmt numFmtId="164" formatCode="0.0"/>
  </numFmts>
  <fonts count="33">
    <font>
      <sz val="11"/>
      <color indexed="8"/>
      <name val="Calibri"/>
    </font>
    <font>
      <sz val="11"/>
      <color theme="1"/>
      <name val="Helvetica Neue"/>
      <family val="2"/>
      <charset val="238"/>
      <scheme val="minor"/>
    </font>
    <font>
      <sz val="11"/>
      <color theme="1"/>
      <name val="Helvetica Neue"/>
      <family val="2"/>
      <charset val="238"/>
      <scheme val="minor"/>
    </font>
    <font>
      <sz val="11"/>
      <color theme="1"/>
      <name val="Helvetica Neue"/>
      <family val="2"/>
      <charset val="238"/>
      <scheme val="minor"/>
    </font>
    <font>
      <sz val="11"/>
      <color theme="1"/>
      <name val="Helvetica Neue"/>
      <family val="2"/>
      <charset val="238"/>
      <scheme val="minor"/>
    </font>
    <font>
      <sz val="12"/>
      <color indexed="8"/>
      <name val="Calibri"/>
      <family val="2"/>
      <charset val="238"/>
    </font>
    <font>
      <sz val="14"/>
      <color indexed="8"/>
      <name val="Calibri"/>
      <family val="2"/>
      <charset val="238"/>
    </font>
    <font>
      <u/>
      <sz val="12"/>
      <color indexed="11"/>
      <name val="Calibri"/>
      <family val="2"/>
      <charset val="238"/>
    </font>
    <font>
      <sz val="14"/>
      <color indexed="8"/>
      <name val="Calibri"/>
      <family val="2"/>
      <charset val="238"/>
    </font>
    <font>
      <b/>
      <sz val="11"/>
      <color indexed="8"/>
      <name val="Calibri"/>
      <family val="2"/>
      <charset val="238"/>
    </font>
    <font>
      <sz val="11"/>
      <color indexed="8"/>
      <name val="Helvetica Neue"/>
    </font>
    <font>
      <b/>
      <sz val="14"/>
      <color indexed="8"/>
      <name val="Calibri"/>
      <family val="2"/>
      <charset val="238"/>
    </font>
    <font>
      <sz val="11"/>
      <color indexed="17"/>
      <name val="Calibri"/>
      <family val="2"/>
      <charset val="238"/>
    </font>
    <font>
      <b/>
      <sz val="11"/>
      <color indexed="17"/>
      <name val="Calibri"/>
      <family val="2"/>
      <charset val="238"/>
    </font>
    <font>
      <b/>
      <sz val="12"/>
      <color indexed="8"/>
      <name val="Calibri"/>
      <family val="2"/>
      <charset val="238"/>
    </font>
    <font>
      <sz val="9"/>
      <color indexed="81"/>
      <name val="Tahoma"/>
      <family val="2"/>
      <charset val="238"/>
    </font>
    <font>
      <b/>
      <sz val="9"/>
      <color indexed="81"/>
      <name val="Tahoma"/>
      <family val="2"/>
      <charset val="238"/>
    </font>
    <font>
      <sz val="9"/>
      <color indexed="8"/>
      <name val="Calibri"/>
      <family val="2"/>
      <charset val="238"/>
    </font>
    <font>
      <b/>
      <sz val="9"/>
      <color indexed="8"/>
      <name val="Calibri"/>
      <family val="2"/>
      <charset val="238"/>
    </font>
    <font>
      <sz val="9"/>
      <name val="Calibri"/>
      <family val="2"/>
      <charset val="238"/>
    </font>
    <font>
      <b/>
      <sz val="9"/>
      <name val="Calibri"/>
      <family val="2"/>
      <charset val="238"/>
    </font>
    <font>
      <b/>
      <i/>
      <sz val="9"/>
      <color indexed="8"/>
      <name val="Calibri"/>
      <family val="2"/>
      <charset val="238"/>
    </font>
    <font>
      <sz val="11"/>
      <color indexed="8"/>
      <name val="Helvetica Neue"/>
      <family val="2"/>
      <scheme val="minor"/>
    </font>
    <font>
      <b/>
      <i/>
      <sz val="9"/>
      <name val="Calibri"/>
      <family val="2"/>
      <charset val="238"/>
    </font>
    <font>
      <sz val="11"/>
      <color indexed="8"/>
      <name val="Calibri"/>
      <family val="2"/>
      <charset val="238"/>
    </font>
    <font>
      <b/>
      <i/>
      <sz val="11"/>
      <color indexed="8"/>
      <name val="Calibri"/>
      <family val="2"/>
      <charset val="238"/>
    </font>
    <font>
      <i/>
      <sz val="9"/>
      <color indexed="8"/>
      <name val="Calibri"/>
      <family val="2"/>
      <charset val="238"/>
    </font>
    <font>
      <b/>
      <i/>
      <sz val="11"/>
      <color rgb="FF000000"/>
      <name val="Calibri"/>
      <family val="2"/>
      <charset val="238"/>
    </font>
    <font>
      <i/>
      <sz val="11"/>
      <name val="Calibri"/>
      <family val="2"/>
      <charset val="238"/>
    </font>
    <font>
      <b/>
      <i/>
      <sz val="11"/>
      <name val="Calibri"/>
      <family val="2"/>
      <charset val="238"/>
    </font>
    <font>
      <i/>
      <sz val="9"/>
      <name val="Calibri"/>
      <family val="2"/>
      <charset val="238"/>
    </font>
    <font>
      <b/>
      <sz val="9"/>
      <color theme="1"/>
      <name val="Calibri"/>
      <family val="2"/>
      <charset val="238"/>
    </font>
    <font>
      <b/>
      <i/>
      <sz val="9"/>
      <color theme="1"/>
      <name val="Calibri"/>
      <family val="2"/>
      <charset val="238"/>
    </font>
  </fonts>
  <fills count="13">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6"/>
        <bgColor auto="1"/>
      </patternFill>
    </fill>
    <fill>
      <patternFill patternType="solid">
        <fgColor indexed="21"/>
        <bgColor auto="1"/>
      </patternFill>
    </fill>
    <fill>
      <patternFill patternType="solid">
        <fgColor indexed="23"/>
        <bgColor auto="1"/>
      </patternFill>
    </fill>
    <fill>
      <patternFill patternType="solid">
        <fgColor indexed="26"/>
        <bgColor auto="1"/>
      </patternFill>
    </fill>
    <fill>
      <patternFill patternType="solid">
        <fgColor theme="6" tint="0.79998168889431442"/>
        <bgColor indexed="64"/>
      </patternFill>
    </fill>
    <fill>
      <patternFill patternType="solid">
        <fgColor theme="0"/>
        <bgColor indexed="64"/>
      </patternFill>
    </fill>
    <fill>
      <patternFill patternType="solid">
        <fgColor rgb="FFCCFFCC"/>
        <bgColor indexed="64"/>
      </patternFill>
    </fill>
  </fills>
  <borders count="91">
    <border>
      <left/>
      <right/>
      <top/>
      <bottom/>
      <diagonal/>
    </border>
    <border>
      <left style="thin">
        <color indexed="13"/>
      </left>
      <right style="thin">
        <color indexed="13"/>
      </right>
      <top style="thin">
        <color indexed="13"/>
      </top>
      <bottom style="thin">
        <color indexed="8"/>
      </bottom>
      <diagonal/>
    </border>
    <border>
      <left style="thin">
        <color indexed="13"/>
      </left>
      <right style="thin">
        <color indexed="13"/>
      </right>
      <top style="thin">
        <color indexed="13"/>
      </top>
      <bottom style="thin">
        <color indexed="13"/>
      </bottom>
      <diagonal/>
    </border>
    <border>
      <left style="thin">
        <color indexed="8"/>
      </left>
      <right style="thin">
        <color indexed="8"/>
      </right>
      <top style="thin">
        <color indexed="8"/>
      </top>
      <bottom style="thin">
        <color indexed="8"/>
      </bottom>
      <diagonal/>
    </border>
    <border>
      <left style="thin">
        <color indexed="13"/>
      </left>
      <right style="thin">
        <color indexed="8"/>
      </right>
      <top style="thin">
        <color indexed="8"/>
      </top>
      <bottom style="thin">
        <color indexed="8"/>
      </bottom>
      <diagonal/>
    </border>
    <border>
      <left style="thin">
        <color indexed="8"/>
      </left>
      <right style="thin">
        <color indexed="13"/>
      </right>
      <top style="thin">
        <color indexed="8"/>
      </top>
      <bottom style="thin">
        <color indexed="8"/>
      </bottom>
      <diagonal/>
    </border>
    <border>
      <left style="thin">
        <color indexed="13"/>
      </left>
      <right style="thin">
        <color indexed="13"/>
      </right>
      <top style="thin">
        <color indexed="8"/>
      </top>
      <bottom style="thin">
        <color indexed="13"/>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thin">
        <color indexed="8"/>
      </right>
      <top style="medium">
        <color indexed="8"/>
      </top>
      <bottom style="thin">
        <color indexed="8"/>
      </bottom>
      <diagonal/>
    </border>
    <border>
      <left style="medium">
        <color indexed="8"/>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24"/>
      </left>
      <right style="thin">
        <color indexed="24"/>
      </right>
      <top style="thin">
        <color indexed="24"/>
      </top>
      <bottom style="thin">
        <color indexed="25"/>
      </bottom>
      <diagonal/>
    </border>
    <border>
      <left style="thin">
        <color indexed="24"/>
      </left>
      <right style="thin">
        <color indexed="25"/>
      </right>
      <top style="thin">
        <color indexed="25"/>
      </top>
      <bottom style="thin">
        <color indexed="24"/>
      </bottom>
      <diagonal/>
    </border>
    <border>
      <left style="thin">
        <color indexed="25"/>
      </left>
      <right style="thin">
        <color indexed="24"/>
      </right>
      <top style="thin">
        <color indexed="25"/>
      </top>
      <bottom style="thin">
        <color indexed="24"/>
      </bottom>
      <diagonal/>
    </border>
    <border>
      <left style="thin">
        <color indexed="24"/>
      </left>
      <right style="thin">
        <color indexed="24"/>
      </right>
      <top style="thin">
        <color indexed="25"/>
      </top>
      <bottom style="thin">
        <color indexed="24"/>
      </bottom>
      <diagonal/>
    </border>
    <border>
      <left style="thin">
        <color indexed="24"/>
      </left>
      <right style="thin">
        <color indexed="25"/>
      </right>
      <top style="thin">
        <color indexed="24"/>
      </top>
      <bottom style="thin">
        <color indexed="24"/>
      </bottom>
      <diagonal/>
    </border>
    <border>
      <left style="thin">
        <color indexed="25"/>
      </left>
      <right style="thin">
        <color indexed="24"/>
      </right>
      <top style="thin">
        <color indexed="24"/>
      </top>
      <bottom style="thin">
        <color indexed="24"/>
      </bottom>
      <diagonal/>
    </border>
    <border>
      <left style="thin">
        <color indexed="24"/>
      </left>
      <right style="thin">
        <color indexed="24"/>
      </right>
      <top style="thin">
        <color indexed="24"/>
      </top>
      <bottom style="thin">
        <color indexed="24"/>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medium">
        <color indexed="8"/>
      </left>
      <right style="medium">
        <color indexed="8"/>
      </right>
      <top style="thin">
        <color indexed="8"/>
      </top>
      <bottom style="medium">
        <color indexed="8"/>
      </bottom>
      <diagonal/>
    </border>
    <border>
      <left style="thin">
        <color indexed="13"/>
      </left>
      <right style="thin">
        <color indexed="13"/>
      </right>
      <top style="medium">
        <color indexed="8"/>
      </top>
      <bottom style="thin">
        <color indexed="13"/>
      </bottom>
      <diagonal/>
    </border>
    <border>
      <left/>
      <right/>
      <top/>
      <bottom/>
      <diagonal/>
    </border>
    <border>
      <left style="thin">
        <color indexed="13"/>
      </left>
      <right style="thin">
        <color indexed="13"/>
      </right>
      <top style="thin">
        <color indexed="13"/>
      </top>
      <bottom style="medium">
        <color indexed="8"/>
      </bottom>
      <diagonal/>
    </border>
    <border>
      <left style="medium">
        <color indexed="8"/>
      </left>
      <right style="medium">
        <color indexed="8"/>
      </right>
      <top style="thin">
        <color indexed="8"/>
      </top>
      <bottom style="thin">
        <color indexed="8"/>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13"/>
      </left>
      <right style="thin">
        <color indexed="13"/>
      </right>
      <top/>
      <bottom/>
      <diagonal/>
    </border>
    <border>
      <left style="thin">
        <color indexed="64"/>
      </left>
      <right style="medium">
        <color indexed="64"/>
      </right>
      <top style="medium">
        <color indexed="64"/>
      </top>
      <bottom style="medium">
        <color indexed="64"/>
      </bottom>
      <diagonal/>
    </border>
    <border>
      <left style="thin">
        <color indexed="8"/>
      </left>
      <right/>
      <top/>
      <bottom/>
      <diagonal/>
    </border>
    <border>
      <left/>
      <right/>
      <top style="medium">
        <color indexed="8"/>
      </top>
      <bottom style="medium">
        <color indexed="8"/>
      </bottom>
      <diagonal/>
    </border>
    <border>
      <left style="thin">
        <color indexed="8"/>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8"/>
      </right>
      <top style="medium">
        <color indexed="64"/>
      </top>
      <bottom style="medium">
        <color indexed="64"/>
      </bottom>
      <diagonal/>
    </border>
    <border>
      <left/>
      <right style="thin">
        <color indexed="13"/>
      </right>
      <top/>
      <bottom/>
      <diagonal/>
    </border>
    <border>
      <left style="thin">
        <color indexed="8"/>
      </left>
      <right style="medium">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medium">
        <color indexed="8"/>
      </top>
      <bottom style="medium">
        <color indexed="8"/>
      </bottom>
      <diagonal/>
    </border>
    <border>
      <left/>
      <right style="medium">
        <color indexed="64"/>
      </right>
      <top style="medium">
        <color indexed="8"/>
      </top>
      <bottom style="medium">
        <color indexed="8"/>
      </bottom>
      <diagonal/>
    </border>
    <border>
      <left style="thin">
        <color indexed="8"/>
      </left>
      <right style="medium">
        <color indexed="64"/>
      </right>
      <top style="medium">
        <color indexed="8"/>
      </top>
      <bottom/>
      <diagonal/>
    </border>
    <border>
      <left style="thin">
        <color indexed="13"/>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bottom style="medium">
        <color indexed="8"/>
      </bottom>
      <diagonal/>
    </border>
    <border>
      <left/>
      <right style="thin">
        <color indexed="64"/>
      </right>
      <top style="medium">
        <color indexed="64"/>
      </top>
      <bottom style="medium">
        <color indexed="64"/>
      </bottom>
      <diagonal/>
    </border>
    <border>
      <left/>
      <right/>
      <top style="medium">
        <color indexed="8"/>
      </top>
      <bottom/>
      <diagonal/>
    </border>
    <border>
      <left style="thin">
        <color indexed="8"/>
      </left>
      <right style="thin">
        <color indexed="13"/>
      </right>
      <top/>
      <bottom/>
      <diagonal/>
    </border>
    <border>
      <left style="medium">
        <color indexed="64"/>
      </left>
      <right/>
      <top style="thin">
        <color indexed="64"/>
      </top>
      <bottom style="thin">
        <color indexed="64"/>
      </bottom>
      <diagonal/>
    </border>
    <border>
      <left style="medium">
        <color indexed="64"/>
      </left>
      <right style="thin">
        <color indexed="8"/>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13"/>
      </right>
      <top style="medium">
        <color indexed="64"/>
      </top>
      <bottom style="medium">
        <color indexed="64"/>
      </bottom>
      <diagonal/>
    </border>
  </borders>
  <cellStyleXfs count="7">
    <xf numFmtId="0" fontId="0" fillId="0" borderId="0" applyNumberFormat="0" applyFill="0" applyBorder="0" applyProtection="0"/>
    <xf numFmtId="0" fontId="4" fillId="0" borderId="27"/>
    <xf numFmtId="0" fontId="3" fillId="0" borderId="27"/>
    <xf numFmtId="0" fontId="2" fillId="0" borderId="27"/>
    <xf numFmtId="0" fontId="22" fillId="0" borderId="27"/>
    <xf numFmtId="0" fontId="1" fillId="0" borderId="27"/>
    <xf numFmtId="44" fontId="24" fillId="0" borderId="0" applyFont="0" applyFill="0" applyBorder="0" applyAlignment="0" applyProtection="0"/>
  </cellStyleXfs>
  <cellXfs count="272">
    <xf numFmtId="0" fontId="0" fillId="0" borderId="0" xfId="0" applyFont="1" applyAlignment="1"/>
    <xf numFmtId="0" fontId="6" fillId="0" borderId="0" xfId="0" applyFont="1" applyAlignment="1">
      <alignment horizontal="left"/>
    </xf>
    <xf numFmtId="0" fontId="5" fillId="2" borderId="0" xfId="0" applyFont="1" applyFill="1" applyAlignment="1">
      <alignment horizontal="left"/>
    </xf>
    <xf numFmtId="0" fontId="5" fillId="3" borderId="0" xfId="0" applyFont="1" applyFill="1" applyAlignment="1">
      <alignment horizontal="left"/>
    </xf>
    <xf numFmtId="0" fontId="7" fillId="3" borderId="0" xfId="0" applyFont="1" applyFill="1" applyAlignment="1">
      <alignment horizontal="left"/>
    </xf>
    <xf numFmtId="0" fontId="0" fillId="0" borderId="1" xfId="0" applyFont="1" applyBorder="1" applyAlignment="1"/>
    <xf numFmtId="0" fontId="0" fillId="0" borderId="2" xfId="0" applyFont="1" applyBorder="1" applyAlignment="1"/>
    <xf numFmtId="49" fontId="9" fillId="5" borderId="3" xfId="0" applyNumberFormat="1" applyFont="1" applyFill="1" applyBorder="1" applyAlignment="1"/>
    <xf numFmtId="49" fontId="0" fillId="0" borderId="3" xfId="0" applyNumberFormat="1" applyFont="1" applyBorder="1" applyAlignment="1"/>
    <xf numFmtId="4" fontId="0" fillId="4" borderId="3" xfId="0" applyNumberFormat="1" applyFont="1" applyFill="1" applyBorder="1" applyAlignment="1"/>
    <xf numFmtId="4" fontId="0" fillId="5" borderId="3" xfId="0" applyNumberFormat="1" applyFont="1" applyFill="1" applyBorder="1" applyAlignment="1"/>
    <xf numFmtId="4" fontId="9" fillId="5" borderId="3" xfId="0" applyNumberFormat="1" applyFont="1" applyFill="1" applyBorder="1" applyAlignment="1"/>
    <xf numFmtId="0" fontId="9" fillId="0" borderId="2" xfId="0" applyFont="1" applyBorder="1" applyAlignment="1"/>
    <xf numFmtId="0" fontId="0" fillId="0" borderId="3" xfId="0" applyFont="1" applyBorder="1" applyAlignment="1"/>
    <xf numFmtId="0" fontId="9" fillId="5" borderId="3" xfId="0" applyFont="1" applyFill="1" applyBorder="1" applyAlignment="1"/>
    <xf numFmtId="0" fontId="0" fillId="4" borderId="6" xfId="0" applyFont="1" applyFill="1" applyBorder="1" applyAlignment="1"/>
    <xf numFmtId="0" fontId="0" fillId="0" borderId="6" xfId="0" applyFont="1" applyBorder="1" applyAlignment="1"/>
    <xf numFmtId="49" fontId="0" fillId="0" borderId="2" xfId="0" applyNumberFormat="1" applyFont="1" applyBorder="1" applyAlignment="1"/>
    <xf numFmtId="0" fontId="0" fillId="0" borderId="0" xfId="0" applyNumberFormat="1" applyFont="1" applyAlignment="1"/>
    <xf numFmtId="49" fontId="11" fillId="7" borderId="3" xfId="0" applyNumberFormat="1" applyFont="1" applyFill="1" applyBorder="1" applyAlignment="1"/>
    <xf numFmtId="49" fontId="14" fillId="7" borderId="3" xfId="0" applyNumberFormat="1" applyFont="1" applyFill="1" applyBorder="1" applyAlignment="1">
      <alignment vertical="top" wrapText="1"/>
    </xf>
    <xf numFmtId="49" fontId="14" fillId="6" borderId="3" xfId="0" applyNumberFormat="1" applyFont="1" applyFill="1" applyBorder="1" applyAlignment="1">
      <alignment vertical="top" wrapText="1"/>
    </xf>
    <xf numFmtId="4" fontId="14" fillId="7" borderId="3" xfId="0" applyNumberFormat="1" applyFont="1" applyFill="1" applyBorder="1" applyAlignment="1">
      <alignment vertical="top" wrapText="1"/>
    </xf>
    <xf numFmtId="49" fontId="14" fillId="4" borderId="3" xfId="0" applyNumberFormat="1" applyFont="1" applyFill="1" applyBorder="1" applyAlignment="1">
      <alignment vertical="top" wrapText="1"/>
    </xf>
    <xf numFmtId="0" fontId="0" fillId="0" borderId="3" xfId="0" applyNumberFormat="1" applyFont="1" applyBorder="1" applyAlignment="1"/>
    <xf numFmtId="4" fontId="0" fillId="0" borderId="3" xfId="0" applyNumberFormat="1" applyFont="1" applyBorder="1" applyAlignment="1"/>
    <xf numFmtId="4" fontId="9" fillId="6" borderId="3" xfId="0" applyNumberFormat="1" applyFont="1" applyFill="1" applyBorder="1" applyAlignment="1"/>
    <xf numFmtId="4" fontId="0" fillId="0" borderId="5" xfId="0" applyNumberFormat="1" applyFont="1" applyBorder="1" applyAlignment="1"/>
    <xf numFmtId="4" fontId="12" fillId="0" borderId="3" xfId="0" applyNumberFormat="1" applyFont="1" applyBorder="1" applyAlignment="1"/>
    <xf numFmtId="4" fontId="12" fillId="0" borderId="5" xfId="0" applyNumberFormat="1" applyFont="1" applyBorder="1" applyAlignment="1"/>
    <xf numFmtId="4" fontId="0" fillId="0" borderId="4" xfId="0" applyNumberFormat="1" applyFont="1" applyBorder="1" applyAlignment="1"/>
    <xf numFmtId="4" fontId="9" fillId="5" borderId="5" xfId="0" applyNumberFormat="1" applyFont="1" applyFill="1" applyBorder="1" applyAlignment="1"/>
    <xf numFmtId="4" fontId="0" fillId="4" borderId="6" xfId="0" applyNumberFormat="1" applyFont="1" applyFill="1" applyBorder="1" applyAlignment="1"/>
    <xf numFmtId="0" fontId="0" fillId="0" borderId="0" xfId="0" applyNumberFormat="1" applyFont="1" applyAlignment="1"/>
    <xf numFmtId="1" fontId="11" fillId="7" borderId="3" xfId="0" applyNumberFormat="1" applyFont="1" applyFill="1" applyBorder="1" applyAlignment="1">
      <alignment horizontal="center"/>
    </xf>
    <xf numFmtId="49" fontId="11" fillId="7" borderId="3" xfId="0" applyNumberFormat="1" applyFont="1" applyFill="1" applyBorder="1" applyAlignment="1">
      <alignment horizontal="center" wrapText="1"/>
    </xf>
    <xf numFmtId="49" fontId="11" fillId="7" borderId="3" xfId="0" applyNumberFormat="1" applyFont="1" applyFill="1" applyBorder="1" applyAlignment="1">
      <alignment horizontal="center"/>
    </xf>
    <xf numFmtId="4" fontId="9" fillId="0" borderId="3" xfId="0" applyNumberFormat="1" applyFont="1" applyBorder="1" applyAlignment="1"/>
    <xf numFmtId="0" fontId="0" fillId="0" borderId="0" xfId="0" applyNumberFormat="1" applyFont="1" applyAlignment="1"/>
    <xf numFmtId="0" fontId="0" fillId="8" borderId="14" xfId="0" applyFont="1" applyFill="1" applyBorder="1" applyAlignment="1"/>
    <xf numFmtId="0" fontId="0" fillId="9" borderId="15" xfId="0" applyFont="1" applyFill="1" applyBorder="1" applyAlignment="1"/>
    <xf numFmtId="0" fontId="0" fillId="0" borderId="16" xfId="0" applyFont="1" applyBorder="1" applyAlignment="1"/>
    <xf numFmtId="0" fontId="0" fillId="0" borderId="17" xfId="0" applyFont="1" applyBorder="1" applyAlignment="1"/>
    <xf numFmtId="0" fontId="0" fillId="9" borderId="18" xfId="0" applyFont="1" applyFill="1" applyBorder="1" applyAlignment="1"/>
    <xf numFmtId="0" fontId="0" fillId="0" borderId="19" xfId="0" applyFont="1" applyBorder="1" applyAlignment="1"/>
    <xf numFmtId="0" fontId="0" fillId="0" borderId="20" xfId="0" applyFont="1" applyBorder="1" applyAlignment="1"/>
    <xf numFmtId="0" fontId="0" fillId="0" borderId="0" xfId="0" applyNumberFormat="1" applyFont="1" applyAlignment="1"/>
    <xf numFmtId="0" fontId="0" fillId="0" borderId="0" xfId="0" applyNumberFormat="1" applyFont="1" applyAlignment="1"/>
    <xf numFmtId="49" fontId="9" fillId="0" borderId="3" xfId="0" applyNumberFormat="1" applyFont="1" applyBorder="1" applyAlignment="1">
      <alignment horizontal="center"/>
    </xf>
    <xf numFmtId="49" fontId="9" fillId="4" borderId="3" xfId="0" applyNumberFormat="1" applyFont="1" applyFill="1" applyBorder="1" applyAlignment="1">
      <alignment horizontal="center" wrapText="1"/>
    </xf>
    <xf numFmtId="49" fontId="9" fillId="4" borderId="21" xfId="0" applyNumberFormat="1" applyFont="1" applyFill="1" applyBorder="1" applyAlignment="1">
      <alignment horizontal="center" wrapText="1"/>
    </xf>
    <xf numFmtId="49" fontId="9" fillId="4" borderId="12" xfId="0" applyNumberFormat="1" applyFont="1" applyFill="1" applyBorder="1" applyAlignment="1">
      <alignment horizontal="center" vertical="center"/>
    </xf>
    <xf numFmtId="3" fontId="0" fillId="0" borderId="3" xfId="0" applyNumberFormat="1" applyFont="1" applyBorder="1" applyAlignment="1"/>
    <xf numFmtId="3" fontId="0" fillId="6" borderId="3" xfId="0" applyNumberFormat="1" applyFont="1" applyFill="1" applyBorder="1" applyAlignment="1"/>
    <xf numFmtId="3" fontId="0" fillId="6" borderId="3" xfId="0" applyNumberFormat="1" applyFont="1" applyFill="1" applyBorder="1" applyAlignment="1">
      <alignment horizontal="right" wrapText="1"/>
    </xf>
    <xf numFmtId="3" fontId="0" fillId="4" borderId="3" xfId="0" applyNumberFormat="1" applyFont="1" applyFill="1" applyBorder="1" applyAlignment="1">
      <alignment vertical="center"/>
    </xf>
    <xf numFmtId="0" fontId="0" fillId="0" borderId="5" xfId="0" applyNumberFormat="1" applyFont="1" applyBorder="1" applyAlignment="1"/>
    <xf numFmtId="3" fontId="0" fillId="0" borderId="4" xfId="0" applyNumberFormat="1" applyFont="1" applyBorder="1" applyAlignment="1"/>
    <xf numFmtId="3" fontId="0" fillId="0" borderId="22" xfId="0" applyNumberFormat="1" applyFont="1" applyBorder="1" applyAlignment="1"/>
    <xf numFmtId="3" fontId="0" fillId="6" borderId="23" xfId="0" applyNumberFormat="1" applyFont="1" applyFill="1" applyBorder="1" applyAlignment="1"/>
    <xf numFmtId="3" fontId="0" fillId="6" borderId="24" xfId="0" applyNumberFormat="1" applyFont="1" applyFill="1" applyBorder="1" applyAlignment="1"/>
    <xf numFmtId="0" fontId="0" fillId="0" borderId="5" xfId="0" applyFont="1" applyBorder="1" applyAlignment="1"/>
    <xf numFmtId="49" fontId="0" fillId="0" borderId="7" xfId="0" applyNumberFormat="1" applyFont="1" applyBorder="1" applyAlignment="1"/>
    <xf numFmtId="3" fontId="0" fillId="0" borderId="7" xfId="0" applyNumberFormat="1" applyFont="1" applyBorder="1" applyAlignment="1"/>
    <xf numFmtId="3" fontId="0" fillId="0" borderId="13" xfId="0" applyNumberFormat="1" applyFont="1" applyBorder="1" applyAlignment="1"/>
    <xf numFmtId="3" fontId="9" fillId="0" borderId="25" xfId="0" applyNumberFormat="1" applyFont="1" applyBorder="1" applyAlignment="1"/>
    <xf numFmtId="49" fontId="9" fillId="0" borderId="9" xfId="0" applyNumberFormat="1" applyFont="1" applyBorder="1" applyAlignment="1">
      <alignment horizontal="left"/>
    </xf>
    <xf numFmtId="3" fontId="9" fillId="0" borderId="9" xfId="0" applyNumberFormat="1" applyFont="1" applyBorder="1" applyAlignment="1"/>
    <xf numFmtId="3" fontId="9" fillId="0" borderId="10" xfId="0" applyNumberFormat="1" applyFont="1" applyBorder="1" applyAlignment="1"/>
    <xf numFmtId="3" fontId="9" fillId="0" borderId="8" xfId="0" applyNumberFormat="1" applyFont="1" applyBorder="1" applyAlignment="1"/>
    <xf numFmtId="3" fontId="9" fillId="0" borderId="12" xfId="0" applyNumberFormat="1" applyFont="1" applyBorder="1" applyAlignment="1"/>
    <xf numFmtId="0" fontId="0" fillId="0" borderId="26" xfId="0" applyFont="1" applyBorder="1" applyAlignment="1"/>
    <xf numFmtId="0" fontId="0" fillId="0" borderId="0" xfId="0" applyNumberFormat="1" applyFont="1" applyAlignment="1"/>
    <xf numFmtId="49" fontId="9" fillId="0" borderId="1" xfId="0" applyNumberFormat="1" applyFont="1" applyBorder="1" applyAlignment="1">
      <alignment horizontal="left"/>
    </xf>
    <xf numFmtId="0" fontId="0" fillId="0" borderId="28" xfId="0" applyFont="1" applyBorder="1" applyAlignment="1"/>
    <xf numFmtId="4" fontId="13" fillId="0" borderId="11" xfId="0" applyNumberFormat="1" applyFont="1" applyBorder="1" applyAlignment="1"/>
    <xf numFmtId="4" fontId="13" fillId="0" borderId="3" xfId="0" applyNumberFormat="1" applyFont="1" applyBorder="1" applyAlignment="1"/>
    <xf numFmtId="3" fontId="0" fillId="0" borderId="21" xfId="0" applyNumberFormat="1" applyFont="1" applyBorder="1" applyAlignment="1"/>
    <xf numFmtId="3" fontId="9" fillId="0" borderId="29" xfId="0" applyNumberFormat="1" applyFont="1" applyBorder="1" applyAlignment="1"/>
    <xf numFmtId="3" fontId="0" fillId="0" borderId="21" xfId="0" applyNumberFormat="1" applyFont="1" applyBorder="1" applyAlignment="1">
      <alignment horizontal="right"/>
    </xf>
    <xf numFmtId="3" fontId="0" fillId="6" borderId="21" xfId="0" applyNumberFormat="1" applyFont="1" applyFill="1" applyBorder="1" applyAlignment="1"/>
    <xf numFmtId="49" fontId="9" fillId="0" borderId="8" xfId="0" applyNumberFormat="1" applyFont="1" applyBorder="1" applyAlignment="1"/>
    <xf numFmtId="3" fontId="0" fillId="0" borderId="2" xfId="0" applyNumberFormat="1" applyFont="1" applyBorder="1" applyAlignment="1"/>
    <xf numFmtId="3" fontId="9" fillId="0" borderId="2" xfId="0" applyNumberFormat="1" applyFont="1" applyBorder="1" applyAlignment="1"/>
    <xf numFmtId="0" fontId="17" fillId="0" borderId="0" xfId="0" applyFont="1" applyAlignment="1"/>
    <xf numFmtId="49" fontId="17" fillId="0" borderId="32" xfId="0" applyNumberFormat="1" applyFont="1" applyBorder="1" applyAlignment="1"/>
    <xf numFmtId="0" fontId="17" fillId="0" borderId="0" xfId="0" applyFont="1" applyFill="1" applyAlignment="1"/>
    <xf numFmtId="4" fontId="20" fillId="5" borderId="31" xfId="0" applyNumberFormat="1" applyFont="1" applyFill="1" applyBorder="1" applyAlignment="1"/>
    <xf numFmtId="4" fontId="19" fillId="4" borderId="34" xfId="0" applyNumberFormat="1" applyFont="1" applyFill="1" applyBorder="1" applyAlignment="1"/>
    <xf numFmtId="0" fontId="19" fillId="0" borderId="0" xfId="0" applyNumberFormat="1" applyFont="1" applyAlignment="1"/>
    <xf numFmtId="4" fontId="19" fillId="0" borderId="33" xfId="0" applyNumberFormat="1" applyFont="1" applyFill="1" applyBorder="1" applyAlignment="1"/>
    <xf numFmtId="4" fontId="20" fillId="5" borderId="37" xfId="0" applyNumberFormat="1" applyFont="1" applyFill="1" applyBorder="1" applyAlignment="1"/>
    <xf numFmtId="4" fontId="19" fillId="0" borderId="36" xfId="0" applyNumberFormat="1" applyFont="1" applyFill="1" applyBorder="1" applyAlignment="1"/>
    <xf numFmtId="4" fontId="17" fillId="0" borderId="33" xfId="0" applyNumberFormat="1" applyFont="1" applyFill="1" applyBorder="1" applyAlignment="1"/>
    <xf numFmtId="4" fontId="17" fillId="4" borderId="36" xfId="0" applyNumberFormat="1" applyFont="1" applyFill="1" applyBorder="1" applyAlignment="1"/>
    <xf numFmtId="4" fontId="17" fillId="4" borderId="33" xfId="0" applyNumberFormat="1" applyFont="1" applyFill="1" applyBorder="1" applyAlignment="1"/>
    <xf numFmtId="4" fontId="17" fillId="4" borderId="49" xfId="0" applyNumberFormat="1" applyFont="1" applyFill="1" applyBorder="1" applyAlignment="1"/>
    <xf numFmtId="4" fontId="17" fillId="4" borderId="40" xfId="0" applyNumberFormat="1" applyFont="1" applyFill="1" applyBorder="1" applyAlignment="1"/>
    <xf numFmtId="4" fontId="17" fillId="0" borderId="40" xfId="0" applyNumberFormat="1" applyFont="1" applyFill="1" applyBorder="1" applyAlignment="1"/>
    <xf numFmtId="4" fontId="17" fillId="4" borderId="51" xfId="0" applyNumberFormat="1" applyFont="1" applyFill="1" applyBorder="1" applyAlignment="1"/>
    <xf numFmtId="49" fontId="17" fillId="0" borderId="33" xfId="0" applyNumberFormat="1" applyFont="1" applyBorder="1" applyAlignment="1"/>
    <xf numFmtId="4" fontId="20" fillId="10" borderId="31" xfId="0" applyNumberFormat="1" applyFont="1" applyFill="1" applyBorder="1" applyAlignment="1"/>
    <xf numFmtId="3" fontId="20" fillId="0" borderId="27" xfId="0" applyNumberFormat="1" applyFont="1" applyFill="1" applyBorder="1" applyAlignment="1"/>
    <xf numFmtId="0" fontId="19" fillId="4" borderId="34" xfId="0" applyFont="1" applyFill="1" applyBorder="1" applyAlignment="1"/>
    <xf numFmtId="3" fontId="19" fillId="4" borderId="34" xfId="0" applyNumberFormat="1" applyFont="1" applyFill="1" applyBorder="1" applyAlignment="1"/>
    <xf numFmtId="0" fontId="19" fillId="0" borderId="34" xfId="0" applyFont="1" applyBorder="1" applyAlignment="1"/>
    <xf numFmtId="4" fontId="20" fillId="10" borderId="35" xfId="0" applyNumberFormat="1" applyFont="1" applyFill="1" applyBorder="1" applyAlignment="1"/>
    <xf numFmtId="0" fontId="19" fillId="0" borderId="27" xfId="0" applyFont="1" applyFill="1" applyBorder="1" applyAlignment="1"/>
    <xf numFmtId="49" fontId="17" fillId="0" borderId="33" xfId="0" applyNumberFormat="1" applyFont="1" applyFill="1" applyBorder="1" applyAlignment="1"/>
    <xf numFmtId="0" fontId="25" fillId="4" borderId="71" xfId="0" applyFont="1" applyFill="1" applyBorder="1" applyAlignment="1"/>
    <xf numFmtId="0" fontId="25" fillId="4" borderId="69" xfId="0" applyFont="1" applyFill="1" applyBorder="1" applyAlignment="1"/>
    <xf numFmtId="0" fontId="25" fillId="4" borderId="54" xfId="0" applyFont="1" applyFill="1" applyBorder="1" applyAlignment="1"/>
    <xf numFmtId="0" fontId="25" fillId="4" borderId="33" xfId="0" applyFont="1" applyFill="1" applyBorder="1" applyAlignment="1"/>
    <xf numFmtId="0" fontId="25" fillId="4" borderId="52" xfId="0" applyFont="1" applyFill="1" applyBorder="1" applyAlignment="1"/>
    <xf numFmtId="0" fontId="25" fillId="10" borderId="42" xfId="0" applyFont="1" applyFill="1" applyBorder="1" applyAlignment="1">
      <alignment horizontal="center"/>
    </xf>
    <xf numFmtId="0" fontId="26" fillId="10" borderId="39" xfId="0" applyFont="1" applyFill="1" applyBorder="1" applyAlignment="1"/>
    <xf numFmtId="0" fontId="26" fillId="10" borderId="39" xfId="0" applyFont="1" applyFill="1" applyBorder="1" applyAlignment="1">
      <alignment horizontal="center"/>
    </xf>
    <xf numFmtId="0" fontId="27" fillId="4" borderId="70" xfId="0" applyFont="1" applyFill="1" applyBorder="1" applyAlignment="1"/>
    <xf numFmtId="44" fontId="17" fillId="0" borderId="0" xfId="6" applyFont="1" applyAlignment="1"/>
    <xf numFmtId="44" fontId="19" fillId="0" borderId="27" xfId="6" applyFont="1" applyFill="1" applyBorder="1" applyAlignment="1"/>
    <xf numFmtId="0" fontId="28" fillId="0" borderId="59" xfId="0" applyNumberFormat="1" applyFont="1" applyBorder="1" applyAlignment="1"/>
    <xf numFmtId="0" fontId="28" fillId="0" borderId="60" xfId="0" applyNumberFormat="1" applyFont="1" applyBorder="1" applyAlignment="1"/>
    <xf numFmtId="0" fontId="28" fillId="0" borderId="57" xfId="0" applyNumberFormat="1" applyFont="1" applyBorder="1" applyAlignment="1"/>
    <xf numFmtId="0" fontId="28" fillId="0" borderId="58" xfId="0" applyNumberFormat="1" applyFont="1" applyBorder="1" applyAlignment="1"/>
    <xf numFmtId="0" fontId="29" fillId="10" borderId="43" xfId="0" applyNumberFormat="1" applyFont="1" applyFill="1" applyBorder="1" applyAlignment="1"/>
    <xf numFmtId="0" fontId="29" fillId="10" borderId="39" xfId="0" applyNumberFormat="1" applyFont="1" applyFill="1" applyBorder="1" applyAlignment="1"/>
    <xf numFmtId="0" fontId="28" fillId="0" borderId="53" xfId="0" applyNumberFormat="1" applyFont="1" applyBorder="1" applyAlignment="1"/>
    <xf numFmtId="0" fontId="28" fillId="0" borderId="27" xfId="0" applyNumberFormat="1" applyFont="1" applyBorder="1" applyAlignment="1"/>
    <xf numFmtId="0" fontId="28" fillId="10" borderId="39" xfId="0" applyNumberFormat="1" applyFont="1" applyFill="1" applyBorder="1" applyAlignment="1"/>
    <xf numFmtId="0" fontId="28" fillId="0" borderId="61" xfId="0" applyNumberFormat="1" applyFont="1" applyBorder="1" applyAlignment="1"/>
    <xf numFmtId="0" fontId="28" fillId="0" borderId="45" xfId="0" applyNumberFormat="1" applyFont="1" applyBorder="1" applyAlignment="1"/>
    <xf numFmtId="0" fontId="28" fillId="0" borderId="54" xfId="0" applyNumberFormat="1" applyFont="1" applyBorder="1" applyAlignment="1"/>
    <xf numFmtId="0" fontId="28" fillId="0" borderId="33" xfId="0" applyNumberFormat="1" applyFont="1" applyBorder="1" applyAlignment="1"/>
    <xf numFmtId="0" fontId="28" fillId="0" borderId="65" xfId="0" applyNumberFormat="1" applyFont="1" applyBorder="1" applyAlignment="1"/>
    <xf numFmtId="0" fontId="28" fillId="0" borderId="41" xfId="0" applyNumberFormat="1" applyFont="1" applyBorder="1" applyAlignment="1"/>
    <xf numFmtId="0" fontId="23" fillId="10" borderId="39" xfId="0" applyNumberFormat="1" applyFont="1" applyFill="1" applyBorder="1" applyAlignment="1"/>
    <xf numFmtId="0" fontId="30" fillId="10" borderId="39" xfId="0" applyNumberFormat="1" applyFont="1" applyFill="1" applyBorder="1" applyAlignment="1"/>
    <xf numFmtId="4" fontId="20" fillId="10" borderId="64" xfId="0" applyNumberFormat="1" applyFont="1" applyFill="1" applyBorder="1" applyAlignment="1">
      <alignment horizontal="center" vertical="top" wrapText="1"/>
    </xf>
    <xf numFmtId="4" fontId="19" fillId="0" borderId="72" xfId="0" applyNumberFormat="1" applyFont="1" applyFill="1" applyBorder="1" applyAlignment="1"/>
    <xf numFmtId="0" fontId="17" fillId="0" borderId="54" xfId="0" applyFont="1" applyBorder="1" applyAlignment="1"/>
    <xf numFmtId="4" fontId="20" fillId="10" borderId="73" xfId="0" applyNumberFormat="1" applyFont="1" applyFill="1" applyBorder="1" applyAlignment="1"/>
    <xf numFmtId="4" fontId="20" fillId="5" borderId="73" xfId="0" applyNumberFormat="1" applyFont="1" applyFill="1" applyBorder="1" applyAlignment="1"/>
    <xf numFmtId="4" fontId="20" fillId="5" borderId="56" xfId="0" applyNumberFormat="1" applyFont="1" applyFill="1" applyBorder="1" applyAlignment="1"/>
    <xf numFmtId="4" fontId="20" fillId="10" borderId="74" xfId="0" applyNumberFormat="1" applyFont="1" applyFill="1" applyBorder="1" applyAlignment="1"/>
    <xf numFmtId="4" fontId="20" fillId="10" borderId="75" xfId="0" applyNumberFormat="1" applyFont="1" applyFill="1" applyBorder="1" applyAlignment="1"/>
    <xf numFmtId="0" fontId="19" fillId="0" borderId="76" xfId="0" applyFont="1" applyBorder="1" applyAlignment="1"/>
    <xf numFmtId="0" fontId="25" fillId="10" borderId="77" xfId="0" applyFont="1" applyFill="1" applyBorder="1" applyAlignment="1"/>
    <xf numFmtId="0" fontId="25" fillId="10" borderId="78" xfId="0" applyFont="1" applyFill="1" applyBorder="1" applyAlignment="1"/>
    <xf numFmtId="0" fontId="25" fillId="10" borderId="58" xfId="0" applyFont="1" applyFill="1" applyBorder="1" applyAlignment="1"/>
    <xf numFmtId="0" fontId="18" fillId="10" borderId="79" xfId="0" applyFont="1" applyFill="1" applyBorder="1" applyAlignment="1">
      <alignment vertical="top"/>
    </xf>
    <xf numFmtId="0" fontId="0" fillId="0" borderId="0" xfId="0" applyFont="1" applyAlignment="1"/>
    <xf numFmtId="4" fontId="20" fillId="5" borderId="27" xfId="0" applyNumberFormat="1" applyFont="1" applyFill="1" applyBorder="1" applyAlignment="1"/>
    <xf numFmtId="4" fontId="20" fillId="5" borderId="39" xfId="0" applyNumberFormat="1" applyFont="1" applyFill="1" applyBorder="1" applyAlignment="1"/>
    <xf numFmtId="0" fontId="19" fillId="4" borderId="67" xfId="0" applyFont="1" applyFill="1" applyBorder="1" applyAlignment="1">
      <alignment horizontal="left"/>
    </xf>
    <xf numFmtId="0" fontId="19" fillId="0" borderId="27" xfId="0" applyFont="1" applyFill="1" applyBorder="1" applyAlignment="1">
      <alignment horizontal="left"/>
    </xf>
    <xf numFmtId="44" fontId="19" fillId="0" borderId="27" xfId="6" applyFont="1" applyFill="1" applyBorder="1" applyAlignment="1">
      <alignment horizontal="left"/>
    </xf>
    <xf numFmtId="0" fontId="19" fillId="0" borderId="0" xfId="0" applyNumberFormat="1" applyFont="1" applyAlignment="1">
      <alignment horizontal="left"/>
    </xf>
    <xf numFmtId="0" fontId="0" fillId="0" borderId="0" xfId="0" applyFont="1" applyAlignment="1">
      <alignment horizontal="left"/>
    </xf>
    <xf numFmtId="4" fontId="20" fillId="5" borderId="80" xfId="0" applyNumberFormat="1" applyFont="1" applyFill="1" applyBorder="1" applyAlignment="1"/>
    <xf numFmtId="4" fontId="20" fillId="5" borderId="81" xfId="0" applyNumberFormat="1" applyFont="1" applyFill="1" applyBorder="1" applyAlignment="1"/>
    <xf numFmtId="4" fontId="20" fillId="5" borderId="82" xfId="0" applyNumberFormat="1" applyFont="1" applyFill="1" applyBorder="1" applyAlignment="1"/>
    <xf numFmtId="4" fontId="20" fillId="10" borderId="81" xfId="0" applyNumberFormat="1" applyFont="1" applyFill="1" applyBorder="1" applyAlignment="1"/>
    <xf numFmtId="0" fontId="19" fillId="4" borderId="32" xfId="0" applyFont="1" applyFill="1" applyBorder="1" applyAlignment="1"/>
    <xf numFmtId="4" fontId="19" fillId="4" borderId="32" xfId="0" applyNumberFormat="1" applyFont="1" applyFill="1" applyBorder="1" applyAlignment="1"/>
    <xf numFmtId="4" fontId="19" fillId="0" borderId="83" xfId="0" applyNumberFormat="1" applyFont="1" applyFill="1" applyBorder="1" applyAlignment="1"/>
    <xf numFmtId="0" fontId="31" fillId="0" borderId="33" xfId="0" applyFont="1" applyFill="1" applyBorder="1" applyAlignment="1"/>
    <xf numFmtId="49" fontId="31" fillId="0" borderId="33" xfId="0" applyNumberFormat="1" applyFont="1" applyFill="1" applyBorder="1" applyAlignment="1"/>
    <xf numFmtId="4" fontId="31" fillId="0" borderId="33" xfId="0" applyNumberFormat="1" applyFont="1" applyFill="1" applyBorder="1" applyAlignment="1"/>
    <xf numFmtId="0" fontId="32" fillId="0" borderId="33" xfId="0" applyFont="1" applyFill="1" applyBorder="1" applyAlignment="1"/>
    <xf numFmtId="0" fontId="31" fillId="0" borderId="33" xfId="0" applyFont="1" applyFill="1" applyBorder="1" applyAlignment="1">
      <alignment horizontal="right"/>
    </xf>
    <xf numFmtId="164" fontId="19" fillId="4" borderId="34" xfId="0" applyNumberFormat="1" applyFont="1" applyFill="1" applyBorder="1" applyAlignment="1"/>
    <xf numFmtId="164" fontId="0" fillId="0" borderId="0" xfId="0" applyNumberFormat="1" applyFont="1" applyAlignment="1"/>
    <xf numFmtId="4" fontId="20" fillId="10" borderId="68" xfId="0" applyNumberFormat="1" applyFont="1" applyFill="1" applyBorder="1" applyAlignment="1"/>
    <xf numFmtId="4" fontId="19" fillId="0" borderId="27" xfId="0" applyNumberFormat="1" applyFont="1" applyFill="1" applyBorder="1" applyAlignment="1"/>
    <xf numFmtId="4" fontId="17" fillId="4" borderId="53" xfId="0" applyNumberFormat="1" applyFont="1" applyFill="1" applyBorder="1" applyAlignment="1"/>
    <xf numFmtId="4" fontId="17" fillId="4" borderId="84" xfId="0" applyNumberFormat="1" applyFont="1" applyFill="1" applyBorder="1" applyAlignment="1"/>
    <xf numFmtId="4" fontId="17" fillId="0" borderId="84" xfId="0" applyNumberFormat="1" applyFont="1" applyFill="1" applyBorder="1" applyAlignment="1"/>
    <xf numFmtId="4" fontId="17" fillId="11" borderId="84" xfId="0" applyNumberFormat="1" applyFont="1" applyFill="1" applyBorder="1" applyAlignment="1"/>
    <xf numFmtId="4" fontId="19" fillId="0" borderId="84" xfId="0" applyNumberFormat="1" applyFont="1" applyFill="1" applyBorder="1" applyAlignment="1"/>
    <xf numFmtId="0" fontId="17" fillId="4" borderId="32" xfId="0" applyNumberFormat="1" applyFont="1" applyFill="1" applyBorder="1" applyAlignment="1">
      <alignment horizontal="left"/>
    </xf>
    <xf numFmtId="0" fontId="17" fillId="4" borderId="33" xfId="0" applyNumberFormat="1" applyFont="1" applyFill="1" applyBorder="1" applyAlignment="1">
      <alignment horizontal="left"/>
    </xf>
    <xf numFmtId="0" fontId="17" fillId="0" borderId="33" xfId="0" applyNumberFormat="1" applyFont="1" applyFill="1" applyBorder="1" applyAlignment="1">
      <alignment horizontal="left"/>
    </xf>
    <xf numFmtId="0" fontId="18" fillId="0" borderId="33" xfId="0" applyFont="1" applyFill="1" applyBorder="1" applyAlignment="1">
      <alignment horizontal="left"/>
    </xf>
    <xf numFmtId="49" fontId="18" fillId="0" borderId="33" xfId="0" applyNumberFormat="1" applyFont="1" applyFill="1" applyBorder="1" applyAlignment="1"/>
    <xf numFmtId="4" fontId="18" fillId="0" borderId="33" xfId="0" applyNumberFormat="1" applyFont="1" applyFill="1" applyBorder="1" applyAlignment="1"/>
    <xf numFmtId="4" fontId="18" fillId="0" borderId="40" xfId="0" applyNumberFormat="1" applyFont="1" applyFill="1" applyBorder="1" applyAlignment="1"/>
    <xf numFmtId="4" fontId="18" fillId="0" borderId="84" xfId="0" applyNumberFormat="1" applyFont="1" applyFill="1" applyBorder="1" applyAlignment="1"/>
    <xf numFmtId="0" fontId="20" fillId="0" borderId="33" xfId="0" applyFont="1" applyFill="1" applyBorder="1" applyAlignment="1">
      <alignment horizontal="left"/>
    </xf>
    <xf numFmtId="49" fontId="20" fillId="0" borderId="33" xfId="0" applyNumberFormat="1" applyFont="1" applyFill="1" applyBorder="1" applyAlignment="1"/>
    <xf numFmtId="4" fontId="20" fillId="0" borderId="33" xfId="0" applyNumberFormat="1" applyFont="1" applyFill="1" applyBorder="1" applyAlignment="1"/>
    <xf numFmtId="4" fontId="20" fillId="0" borderId="40" xfId="0" applyNumberFormat="1" applyFont="1" applyFill="1" applyBorder="1" applyAlignment="1"/>
    <xf numFmtId="4" fontId="20" fillId="0" borderId="84" xfId="0" applyNumberFormat="1" applyFont="1" applyFill="1" applyBorder="1" applyAlignment="1"/>
    <xf numFmtId="49" fontId="18" fillId="0" borderId="33" xfId="0" applyNumberFormat="1" applyFont="1" applyFill="1" applyBorder="1" applyAlignment="1">
      <alignment horizontal="left"/>
    </xf>
    <xf numFmtId="49" fontId="18" fillId="12" borderId="50" xfId="0" applyNumberFormat="1" applyFont="1" applyFill="1" applyBorder="1" applyAlignment="1">
      <alignment horizontal="left" vertical="center" wrapText="1"/>
    </xf>
    <xf numFmtId="49" fontId="18" fillId="12" borderId="47" xfId="0" applyNumberFormat="1" applyFont="1" applyFill="1" applyBorder="1" applyAlignment="1">
      <alignment horizontal="left" vertical="center"/>
    </xf>
    <xf numFmtId="49" fontId="18" fillId="12" borderId="47" xfId="0" applyNumberFormat="1" applyFont="1" applyFill="1" applyBorder="1" applyAlignment="1">
      <alignment vertical="center"/>
    </xf>
    <xf numFmtId="49" fontId="18" fillId="12" borderId="47" xfId="0" applyNumberFormat="1" applyFont="1" applyFill="1" applyBorder="1" applyAlignment="1">
      <alignment horizontal="center" vertical="center" wrapText="1"/>
    </xf>
    <xf numFmtId="4" fontId="20" fillId="12" borderId="47" xfId="0" applyNumberFormat="1" applyFont="1" applyFill="1" applyBorder="1" applyAlignment="1">
      <alignment horizontal="center" vertical="center" wrapText="1"/>
    </xf>
    <xf numFmtId="4" fontId="18" fillId="12" borderId="39" xfId="0" applyNumberFormat="1" applyFont="1" applyFill="1" applyBorder="1" applyAlignment="1">
      <alignment horizontal="center" vertical="top" wrapText="1"/>
    </xf>
    <xf numFmtId="4" fontId="18" fillId="12" borderId="47" xfId="0" applyNumberFormat="1" applyFont="1" applyFill="1" applyBorder="1" applyAlignment="1"/>
    <xf numFmtId="4" fontId="18" fillId="12" borderId="48" xfId="0" applyNumberFormat="1" applyFont="1" applyFill="1" applyBorder="1" applyAlignment="1"/>
    <xf numFmtId="0" fontId="20" fillId="12" borderId="30" xfId="0" applyFont="1" applyFill="1" applyBorder="1" applyAlignment="1"/>
    <xf numFmtId="4" fontId="20" fillId="12" borderId="30" xfId="0" applyNumberFormat="1" applyFont="1" applyFill="1" applyBorder="1" applyAlignment="1"/>
    <xf numFmtId="4" fontId="18" fillId="12" borderId="30" xfId="0" applyNumberFormat="1" applyFont="1" applyFill="1" applyBorder="1" applyAlignment="1"/>
    <xf numFmtId="49" fontId="18" fillId="12" borderId="50" xfId="0" applyNumberFormat="1" applyFont="1" applyFill="1" applyBorder="1" applyAlignment="1">
      <alignment horizontal="left"/>
    </xf>
    <xf numFmtId="0" fontId="18" fillId="12" borderId="47" xfId="0" applyFont="1" applyFill="1" applyBorder="1" applyAlignment="1">
      <alignment horizontal="left"/>
    </xf>
    <xf numFmtId="0" fontId="18" fillId="12" borderId="47" xfId="0" applyFont="1" applyFill="1" applyBorder="1" applyAlignment="1"/>
    <xf numFmtId="164" fontId="18" fillId="12" borderId="35" xfId="0" applyNumberFormat="1" applyFont="1" applyFill="1" applyBorder="1" applyAlignment="1"/>
    <xf numFmtId="0" fontId="17" fillId="4" borderId="85" xfId="0" applyNumberFormat="1" applyFont="1" applyFill="1" applyBorder="1" applyAlignment="1">
      <alignment horizontal="left"/>
    </xf>
    <xf numFmtId="164" fontId="17" fillId="4" borderId="55" xfId="0" applyNumberFormat="1" applyFont="1" applyFill="1" applyBorder="1" applyAlignment="1"/>
    <xf numFmtId="0" fontId="17" fillId="4" borderId="54" xfId="0" applyNumberFormat="1" applyFont="1" applyFill="1" applyBorder="1" applyAlignment="1">
      <alignment horizontal="left"/>
    </xf>
    <xf numFmtId="0" fontId="18" fillId="0" borderId="54" xfId="0" applyNumberFormat="1" applyFont="1" applyFill="1" applyBorder="1" applyAlignment="1">
      <alignment horizontal="left"/>
    </xf>
    <xf numFmtId="164" fontId="17" fillId="0" borderId="55" xfId="0" applyNumberFormat="1" applyFont="1" applyFill="1" applyBorder="1" applyAlignment="1"/>
    <xf numFmtId="164" fontId="18" fillId="0" borderId="55" xfId="0" applyNumberFormat="1" applyFont="1" applyFill="1" applyBorder="1" applyAlignment="1"/>
    <xf numFmtId="0" fontId="20" fillId="0" borderId="54" xfId="0" applyNumberFormat="1" applyFont="1" applyFill="1" applyBorder="1" applyAlignment="1">
      <alignment horizontal="left"/>
    </xf>
    <xf numFmtId="164" fontId="20" fillId="0" borderId="55" xfId="0" applyNumberFormat="1" applyFont="1" applyFill="1" applyBorder="1" applyAlignment="1"/>
    <xf numFmtId="49" fontId="18" fillId="0" borderId="54" xfId="0" applyNumberFormat="1" applyFont="1" applyFill="1" applyBorder="1" applyAlignment="1">
      <alignment horizontal="left"/>
    </xf>
    <xf numFmtId="0" fontId="18" fillId="0" borderId="77" xfId="0" applyNumberFormat="1" applyFont="1" applyFill="1" applyBorder="1" applyAlignment="1">
      <alignment horizontal="left"/>
    </xf>
    <xf numFmtId="0" fontId="18" fillId="0" borderId="78" xfId="0" applyFont="1" applyFill="1" applyBorder="1" applyAlignment="1">
      <alignment horizontal="left"/>
    </xf>
    <xf numFmtId="49" fontId="18" fillId="0" borderId="78" xfId="0" applyNumberFormat="1" applyFont="1" applyFill="1" applyBorder="1" applyAlignment="1"/>
    <xf numFmtId="4" fontId="18" fillId="0" borderId="78" xfId="0" applyNumberFormat="1" applyFont="1" applyFill="1" applyBorder="1" applyAlignment="1"/>
    <xf numFmtId="4" fontId="17" fillId="0" borderId="78" xfId="0" applyNumberFormat="1" applyFont="1" applyFill="1" applyBorder="1" applyAlignment="1"/>
    <xf numFmtId="164" fontId="18" fillId="0" borderId="63" xfId="0" applyNumberFormat="1" applyFont="1" applyFill="1" applyBorder="1" applyAlignment="1"/>
    <xf numFmtId="0" fontId="17" fillId="4" borderId="65" xfId="0" applyNumberFormat="1" applyFont="1" applyFill="1" applyBorder="1" applyAlignment="1">
      <alignment horizontal="left"/>
    </xf>
    <xf numFmtId="0" fontId="17" fillId="4" borderId="41" xfId="0" applyNumberFormat="1" applyFont="1" applyFill="1" applyBorder="1" applyAlignment="1">
      <alignment horizontal="left"/>
    </xf>
    <xf numFmtId="49" fontId="17" fillId="0" borderId="41" xfId="0" applyNumberFormat="1" applyFont="1" applyBorder="1" applyAlignment="1"/>
    <xf numFmtId="4" fontId="17" fillId="4" borderId="41" xfId="0" applyNumberFormat="1" applyFont="1" applyFill="1" applyBorder="1" applyAlignment="1"/>
    <xf numFmtId="4" fontId="17" fillId="4" borderId="44" xfId="0" applyNumberFormat="1" applyFont="1" applyFill="1" applyBorder="1" applyAlignment="1"/>
    <xf numFmtId="4" fontId="17" fillId="4" borderId="59" xfId="0" applyNumberFormat="1" applyFont="1" applyFill="1" applyBorder="1" applyAlignment="1"/>
    <xf numFmtId="164" fontId="17" fillId="4" borderId="62" xfId="0" applyNumberFormat="1" applyFont="1" applyFill="1" applyBorder="1" applyAlignment="1"/>
    <xf numFmtId="0" fontId="18" fillId="0" borderId="61" xfId="0" applyNumberFormat="1" applyFont="1" applyFill="1" applyBorder="1" applyAlignment="1">
      <alignment horizontal="left"/>
    </xf>
    <xf numFmtId="0" fontId="18" fillId="0" borderId="45" xfId="0" applyFont="1" applyFill="1" applyBorder="1" applyAlignment="1">
      <alignment horizontal="left"/>
    </xf>
    <xf numFmtId="49" fontId="18" fillId="0" borderId="45" xfId="0" applyNumberFormat="1" applyFont="1" applyFill="1" applyBorder="1" applyAlignment="1"/>
    <xf numFmtId="4" fontId="18" fillId="0" borderId="45" xfId="0" applyNumberFormat="1" applyFont="1" applyFill="1" applyBorder="1" applyAlignment="1"/>
    <xf numFmtId="4" fontId="18" fillId="0" borderId="46" xfId="0" applyNumberFormat="1" applyFont="1" applyFill="1" applyBorder="1" applyAlignment="1"/>
    <xf numFmtId="4" fontId="18" fillId="0" borderId="86" xfId="0" applyNumberFormat="1" applyFont="1" applyFill="1" applyBorder="1" applyAlignment="1"/>
    <xf numFmtId="164" fontId="17" fillId="0" borderId="87" xfId="0" applyNumberFormat="1" applyFont="1" applyFill="1" applyBorder="1" applyAlignment="1"/>
    <xf numFmtId="0" fontId="18" fillId="12" borderId="50" xfId="0" applyNumberFormat="1" applyFont="1" applyFill="1" applyBorder="1" applyAlignment="1">
      <alignment horizontal="left"/>
    </xf>
    <xf numFmtId="49" fontId="18" fillId="12" borderId="47" xfId="0" applyNumberFormat="1" applyFont="1" applyFill="1" applyBorder="1" applyAlignment="1"/>
    <xf numFmtId="4" fontId="18" fillId="12" borderId="43" xfId="0" applyNumberFormat="1" applyFont="1" applyFill="1" applyBorder="1" applyAlignment="1"/>
    <xf numFmtId="164" fontId="17" fillId="12" borderId="35" xfId="0" applyNumberFormat="1" applyFont="1" applyFill="1" applyBorder="1" applyAlignment="1"/>
    <xf numFmtId="164" fontId="17" fillId="4" borderId="87" xfId="0" applyNumberFormat="1" applyFont="1" applyFill="1" applyBorder="1" applyAlignment="1"/>
    <xf numFmtId="164" fontId="18" fillId="12" borderId="35" xfId="0" applyNumberFormat="1" applyFont="1" applyFill="1" applyBorder="1" applyAlignment="1">
      <alignment horizontal="center" vertical="center" wrapText="1"/>
    </xf>
    <xf numFmtId="14" fontId="19" fillId="0" borderId="27" xfId="0" applyNumberFormat="1" applyFont="1" applyFill="1" applyBorder="1" applyAlignment="1">
      <alignment horizontal="left"/>
    </xf>
    <xf numFmtId="0" fontId="17" fillId="0" borderId="84" xfId="0" applyFont="1" applyBorder="1" applyAlignment="1"/>
    <xf numFmtId="0" fontId="18" fillId="0" borderId="84" xfId="0" applyFont="1" applyBorder="1" applyAlignment="1"/>
    <xf numFmtId="0" fontId="18" fillId="11" borderId="84" xfId="0" applyFont="1" applyFill="1" applyBorder="1" applyAlignment="1"/>
    <xf numFmtId="0" fontId="21" fillId="0" borderId="84" xfId="0" applyFont="1" applyBorder="1" applyAlignment="1"/>
    <xf numFmtId="4" fontId="20" fillId="10" borderId="88" xfId="0" applyNumberFormat="1" applyFont="1" applyFill="1" applyBorder="1" applyAlignment="1">
      <alignment horizontal="center" vertical="top" wrapText="1"/>
    </xf>
    <xf numFmtId="4" fontId="18" fillId="10" borderId="66" xfId="0" applyNumberFormat="1" applyFont="1" applyFill="1" applyBorder="1" applyAlignment="1"/>
    <xf numFmtId="0" fontId="31" fillId="0" borderId="54" xfId="0" applyNumberFormat="1" applyFont="1" applyFill="1" applyBorder="1" applyAlignment="1">
      <alignment horizontal="left"/>
    </xf>
    <xf numFmtId="164" fontId="31" fillId="0" borderId="55" xfId="0" applyNumberFormat="1" applyFont="1" applyFill="1" applyBorder="1" applyAlignment="1"/>
    <xf numFmtId="49" fontId="31" fillId="0" borderId="54" xfId="0" applyNumberFormat="1" applyFont="1" applyFill="1" applyBorder="1" applyAlignment="1">
      <alignment horizontal="left"/>
    </xf>
    <xf numFmtId="164" fontId="31" fillId="0" borderId="55" xfId="0" applyNumberFormat="1" applyFont="1" applyFill="1" applyBorder="1" applyAlignment="1">
      <alignment horizontal="right"/>
    </xf>
    <xf numFmtId="0" fontId="32" fillId="0" borderId="54" xfId="0" applyNumberFormat="1" applyFont="1" applyFill="1" applyBorder="1" applyAlignment="1">
      <alignment horizontal="left"/>
    </xf>
    <xf numFmtId="0" fontId="19" fillId="4" borderId="85" xfId="0" applyFont="1" applyFill="1" applyBorder="1" applyAlignment="1">
      <alignment horizontal="left"/>
    </xf>
    <xf numFmtId="164" fontId="31" fillId="0" borderId="87" xfId="0" applyNumberFormat="1" applyFont="1" applyFill="1" applyBorder="1" applyAlignment="1"/>
    <xf numFmtId="49" fontId="20" fillId="12" borderId="89" xfId="0" applyNumberFormat="1" applyFont="1" applyFill="1" applyBorder="1" applyAlignment="1">
      <alignment horizontal="left"/>
    </xf>
    <xf numFmtId="4" fontId="18" fillId="12" borderId="31" xfId="0" applyNumberFormat="1" applyFont="1" applyFill="1" applyBorder="1" applyAlignment="1"/>
    <xf numFmtId="0" fontId="31" fillId="0" borderId="61" xfId="0" applyNumberFormat="1" applyFont="1" applyFill="1" applyBorder="1" applyAlignment="1">
      <alignment horizontal="left"/>
    </xf>
    <xf numFmtId="0" fontId="31" fillId="0" borderId="45" xfId="0" applyFont="1" applyFill="1" applyBorder="1" applyAlignment="1"/>
    <xf numFmtId="49" fontId="31" fillId="0" borderId="45" xfId="0" applyNumberFormat="1" applyFont="1" applyFill="1" applyBorder="1" applyAlignment="1"/>
    <xf numFmtId="4" fontId="31" fillId="0" borderId="45" xfId="0" applyNumberFormat="1" applyFont="1" applyFill="1" applyBorder="1" applyAlignment="1"/>
    <xf numFmtId="49" fontId="20" fillId="12" borderId="89" xfId="0" applyNumberFormat="1" applyFont="1" applyFill="1" applyBorder="1" applyAlignment="1">
      <alignment horizontal="left" vertical="center"/>
    </xf>
    <xf numFmtId="49" fontId="20" fillId="12" borderId="30" xfId="0" applyNumberFormat="1" applyFont="1" applyFill="1" applyBorder="1" applyAlignment="1">
      <alignment horizontal="center" vertical="center" wrapText="1"/>
    </xf>
    <xf numFmtId="1" fontId="20" fillId="12" borderId="30" xfId="0" applyNumberFormat="1" applyFont="1" applyFill="1" applyBorder="1" applyAlignment="1">
      <alignment horizontal="center" vertical="center" wrapText="1"/>
    </xf>
    <xf numFmtId="4" fontId="20" fillId="12" borderId="90" xfId="0" applyNumberFormat="1" applyFont="1" applyFill="1" applyBorder="1" applyAlignment="1">
      <alignment horizontal="center" vertical="center" wrapText="1"/>
    </xf>
    <xf numFmtId="4" fontId="20" fillId="12" borderId="38" xfId="0" applyNumberFormat="1" applyFont="1" applyFill="1" applyBorder="1" applyAlignment="1">
      <alignment horizontal="center" vertical="center" wrapText="1"/>
    </xf>
    <xf numFmtId="164" fontId="20" fillId="12" borderId="31" xfId="0" applyNumberFormat="1" applyFont="1" applyFill="1" applyBorder="1" applyAlignment="1">
      <alignment horizontal="center" vertical="center" wrapText="1"/>
    </xf>
    <xf numFmtId="0" fontId="5" fillId="0" borderId="0" xfId="0" applyFont="1" applyAlignment="1">
      <alignment horizontal="left" wrapText="1"/>
    </xf>
    <xf numFmtId="0" fontId="0" fillId="0" borderId="0" xfId="0" applyFont="1" applyAlignment="1"/>
    <xf numFmtId="0" fontId="8" fillId="0" borderId="0" xfId="0" applyFont="1" applyAlignment="1">
      <alignment horizontal="center" vertical="center"/>
    </xf>
  </cellXfs>
  <cellStyles count="7">
    <cellStyle name="Měna" xfId="6" builtinId="4"/>
    <cellStyle name="Normální" xfId="0" builtinId="0"/>
    <cellStyle name="Normální 2" xfId="3" xr:uid="{00000000-0005-0000-0000-000033000000}"/>
    <cellStyle name="Normální 3" xfId="4" xr:uid="{00000000-0005-0000-0000-000034000000}"/>
    <cellStyle name="Normální 4" xfId="5" xr:uid="{00000000-0005-0000-0000-000035000000}"/>
    <cellStyle name="Normální 5" xfId="1" xr:uid="{00000000-0005-0000-0000-000001000000}"/>
    <cellStyle name="Normální 5 2" xfId="2" xr:uid="{00000000-0005-0000-0000-00000200000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EAF1DD"/>
      <rgbColor rgb="FF92D050"/>
      <rgbColor rgb="FFFFFF00"/>
      <rgbColor rgb="FFFF0000"/>
      <rgbColor rgb="FFFF2600"/>
      <rgbColor rgb="FFEEECE1"/>
      <rgbColor rgb="FF8064A2"/>
      <rgbColor rgb="FFD6E3BC"/>
      <rgbColor rgb="FFC2D69B"/>
      <rgbColor rgb="FFBDC0BF"/>
      <rgbColor rgb="FFA5A5A5"/>
      <rgbColor rgb="FF3F3F3F"/>
      <rgbColor rgb="FFDBDBDB"/>
      <rgbColor rgb="FFCCFFCC"/>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iv Office">
  <a:themeElements>
    <a:clrScheme name="Motiv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Motiv Office">
      <a:majorFont>
        <a:latin typeface="Helvetica Neue"/>
        <a:ea typeface="Helvetica Neue"/>
        <a:cs typeface="Helvetica Neue"/>
      </a:majorFont>
      <a:minorFont>
        <a:latin typeface="Helvetica Neue"/>
        <a:ea typeface="Helvetica Neue"/>
        <a:cs typeface="Helvetica Neue"/>
      </a:minorFont>
    </a:fontScheme>
    <a:fmtScheme name="Motiv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30"/>
  <sheetViews>
    <sheetView showGridLines="0" workbookViewId="0"/>
  </sheetViews>
  <sheetFormatPr defaultColWidth="10" defaultRowHeight="12.95" customHeight="1"/>
  <cols>
    <col min="1" max="1" width="2" customWidth="1"/>
    <col min="2" max="4" width="30.5703125" customWidth="1"/>
  </cols>
  <sheetData>
    <row r="3" spans="2:4" ht="50.1" customHeight="1">
      <c r="B3" s="269" t="s">
        <v>0</v>
      </c>
      <c r="C3" s="270"/>
      <c r="D3" s="270"/>
    </row>
    <row r="7" spans="2:4" ht="18.75">
      <c r="B7" s="1" t="s">
        <v>1</v>
      </c>
      <c r="C7" s="1" t="s">
        <v>2</v>
      </c>
      <c r="D7" s="1" t="s">
        <v>3</v>
      </c>
    </row>
    <row r="9" spans="2:4" ht="15.75">
      <c r="B9" s="2" t="s">
        <v>4</v>
      </c>
      <c r="C9" s="2"/>
      <c r="D9" s="2"/>
    </row>
    <row r="10" spans="2:4" ht="15.75">
      <c r="B10" s="3"/>
      <c r="C10" s="3" t="s">
        <v>5</v>
      </c>
      <c r="D10" s="4" t="s">
        <v>4</v>
      </c>
    </row>
    <row r="11" spans="2:4" ht="15.75">
      <c r="B11" s="2" t="s">
        <v>94</v>
      </c>
      <c r="C11" s="2"/>
      <c r="D11" s="2"/>
    </row>
    <row r="12" spans="2:4" ht="15.75">
      <c r="B12" s="3"/>
      <c r="C12" s="3" t="s">
        <v>5</v>
      </c>
      <c r="D12" s="4" t="s">
        <v>94</v>
      </c>
    </row>
    <row r="13" spans="2:4" ht="15.75">
      <c r="B13" s="2" t="s">
        <v>216</v>
      </c>
      <c r="C13" s="2"/>
      <c r="D13" s="2"/>
    </row>
    <row r="14" spans="2:4" ht="15.75">
      <c r="B14" s="3"/>
      <c r="C14" s="3" t="s">
        <v>5</v>
      </c>
      <c r="D14" s="4" t="s">
        <v>216</v>
      </c>
    </row>
    <row r="15" spans="2:4" ht="15.75">
      <c r="B15" s="2" t="s">
        <v>224</v>
      </c>
      <c r="C15" s="2"/>
      <c r="D15" s="2"/>
    </row>
    <row r="16" spans="2:4" ht="15.75">
      <c r="B16" s="3"/>
      <c r="C16" s="3" t="s">
        <v>5</v>
      </c>
      <c r="D16" s="4" t="s">
        <v>224</v>
      </c>
    </row>
    <row r="17" spans="2:4" ht="15.75">
      <c r="B17" s="2" t="s">
        <v>226</v>
      </c>
      <c r="C17" s="2"/>
      <c r="D17" s="2"/>
    </row>
    <row r="18" spans="2:4" ht="15.75">
      <c r="B18" s="3"/>
      <c r="C18" s="3" t="s">
        <v>5</v>
      </c>
      <c r="D18" s="4" t="s">
        <v>226</v>
      </c>
    </row>
    <row r="19" spans="2:4" ht="15.75">
      <c r="B19" s="2" t="s">
        <v>227</v>
      </c>
      <c r="C19" s="2"/>
      <c r="D19" s="2"/>
    </row>
    <row r="20" spans="2:4" ht="15.75">
      <c r="B20" s="3"/>
      <c r="C20" s="3" t="s">
        <v>5</v>
      </c>
      <c r="D20" s="4" t="s">
        <v>227</v>
      </c>
    </row>
    <row r="21" spans="2:4" ht="15.75">
      <c r="B21" s="2" t="s">
        <v>228</v>
      </c>
      <c r="C21" s="2"/>
      <c r="D21" s="2"/>
    </row>
    <row r="22" spans="2:4" ht="15.75">
      <c r="B22" s="3"/>
      <c r="C22" s="3" t="s">
        <v>5</v>
      </c>
      <c r="D22" s="4" t="s">
        <v>228</v>
      </c>
    </row>
    <row r="23" spans="2:4" ht="15.75">
      <c r="B23" s="2" t="s">
        <v>229</v>
      </c>
      <c r="C23" s="2"/>
      <c r="D23" s="2"/>
    </row>
    <row r="24" spans="2:4" ht="15.75">
      <c r="B24" s="3"/>
      <c r="C24" s="3" t="s">
        <v>5</v>
      </c>
      <c r="D24" s="4" t="s">
        <v>229</v>
      </c>
    </row>
    <row r="25" spans="2:4" ht="15.75">
      <c r="B25" s="2" t="s">
        <v>230</v>
      </c>
      <c r="C25" s="2"/>
      <c r="D25" s="2"/>
    </row>
    <row r="26" spans="2:4" ht="15.75">
      <c r="B26" s="3"/>
      <c r="C26" s="3" t="s">
        <v>5</v>
      </c>
      <c r="D26" s="4" t="s">
        <v>230</v>
      </c>
    </row>
    <row r="27" spans="2:4" ht="15.75">
      <c r="B27" s="2" t="s">
        <v>232</v>
      </c>
      <c r="C27" s="2"/>
      <c r="D27" s="2"/>
    </row>
    <row r="28" spans="2:4" ht="15.75">
      <c r="B28" s="3"/>
      <c r="C28" s="3" t="s">
        <v>5</v>
      </c>
      <c r="D28" s="4" t="s">
        <v>232</v>
      </c>
    </row>
    <row r="29" spans="2:4" ht="15.75">
      <c r="B29" s="2" t="s">
        <v>281</v>
      </c>
      <c r="C29" s="2"/>
      <c r="D29" s="2"/>
    </row>
    <row r="30" spans="2:4" ht="15.75">
      <c r="B30" s="3"/>
      <c r="C30" s="3" t="s">
        <v>5</v>
      </c>
      <c r="D30" s="4" t="s">
        <v>281</v>
      </c>
    </row>
  </sheetData>
  <mergeCells count="1">
    <mergeCell ref="B3:D3"/>
  </mergeCells>
  <hyperlinks>
    <hyperlink ref="D10" location="'příjmy'!R1C1" display="příjmy" xr:uid="{00000000-0004-0000-0000-000000000000}"/>
    <hyperlink ref="D12" location="'výdaje'!R1C1" display="výdaje" xr:uid="{00000000-0004-0000-0000-000001000000}"/>
    <hyperlink ref="D14" location="'Investice'!R1C1" display="Investice" xr:uid="{00000000-0004-0000-0000-000002000000}"/>
    <hyperlink ref="D16" location="'Opravy'!R1C1" display="Opravy" xr:uid="{00000000-0004-0000-0000-000003000000}"/>
    <hyperlink ref="D18" location="'Investice 2020'!R1C1" display="Investice 2020" xr:uid="{00000000-0004-0000-0000-000004000000}"/>
    <hyperlink ref="D20" location="'List 1'!R2C1" display="List 1" xr:uid="{00000000-0004-0000-0000-000005000000}"/>
    <hyperlink ref="D22" location="'List 2'!R2C1" display="List 2" xr:uid="{00000000-0004-0000-0000-000006000000}"/>
    <hyperlink ref="D24" location="'List 3'!R2C1" display="List 3" xr:uid="{00000000-0004-0000-0000-000007000000}"/>
    <hyperlink ref="D26" location="'Opravy 2020'!R1C1" display="Opravy 2020" xr:uid="{00000000-0004-0000-0000-000008000000}"/>
    <hyperlink ref="D28" location="'6171 2020'!R1C1" display="6171 2020" xr:uid="{00000000-0004-0000-0000-000009000000}"/>
    <hyperlink ref="D30" location="'6171_2020 podklad pan tajemník'!R1C1" display="6171_2020 podklad pan tajemník" xr:uid="{00000000-0004-0000-0000-00000A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C1962-8A61-4F25-9439-2C579C7B4DDA}">
  <dimension ref="A1:H96"/>
  <sheetViews>
    <sheetView tabSelected="1" zoomScaleNormal="100" workbookViewId="0">
      <selection activeCell="O95" sqref="O95"/>
    </sheetView>
  </sheetViews>
  <sheetFormatPr defaultRowHeight="15"/>
  <cols>
    <col min="1" max="2" width="7.42578125" style="157" customWidth="1"/>
    <col min="3" max="3" width="56.42578125" customWidth="1"/>
    <col min="4" max="4" width="13.7109375" customWidth="1"/>
    <col min="5" max="5" width="13.28515625" customWidth="1"/>
    <col min="6" max="6" width="13.7109375" customWidth="1"/>
    <col min="7" max="7" width="3.42578125" hidden="1" customWidth="1"/>
    <col min="8" max="8" width="8.5703125" style="171" customWidth="1"/>
  </cols>
  <sheetData>
    <row r="1" spans="1:8" ht="33.75" customHeight="1" thickBot="1">
      <c r="A1" s="193" t="s">
        <v>6</v>
      </c>
      <c r="B1" s="194" t="s">
        <v>7</v>
      </c>
      <c r="C1" s="195" t="s">
        <v>8</v>
      </c>
      <c r="D1" s="196" t="s">
        <v>308</v>
      </c>
      <c r="E1" s="196" t="s">
        <v>309</v>
      </c>
      <c r="F1" s="197" t="s">
        <v>310</v>
      </c>
      <c r="G1" s="198" t="s">
        <v>311</v>
      </c>
      <c r="H1" s="242" t="s">
        <v>311</v>
      </c>
    </row>
    <row r="2" spans="1:8">
      <c r="A2" s="208">
        <v>0</v>
      </c>
      <c r="B2" s="179">
        <v>1111</v>
      </c>
      <c r="C2" s="85" t="s">
        <v>9</v>
      </c>
      <c r="D2" s="94">
        <v>30980000</v>
      </c>
      <c r="E2" s="96">
        <v>27117700</v>
      </c>
      <c r="F2" s="99">
        <v>27117749.98</v>
      </c>
      <c r="G2" s="174">
        <v>29661700</v>
      </c>
      <c r="H2" s="241">
        <f>F2/E2*100</f>
        <v>100.00018430766622</v>
      </c>
    </row>
    <row r="3" spans="1:8">
      <c r="A3" s="210">
        <v>0</v>
      </c>
      <c r="B3" s="180">
        <v>1112</v>
      </c>
      <c r="C3" s="100" t="s">
        <v>9</v>
      </c>
      <c r="D3" s="95">
        <v>500000</v>
      </c>
      <c r="E3" s="95">
        <v>424400</v>
      </c>
      <c r="F3" s="97">
        <v>425439.18</v>
      </c>
      <c r="G3" s="175">
        <v>427900</v>
      </c>
      <c r="H3" s="209">
        <f t="shared" ref="H3:H65" si="0">F3/E3*100</f>
        <v>100.24485862393968</v>
      </c>
    </row>
    <row r="4" spans="1:8">
      <c r="A4" s="210">
        <v>0</v>
      </c>
      <c r="B4" s="180">
        <v>1113</v>
      </c>
      <c r="C4" s="100" t="s">
        <v>10</v>
      </c>
      <c r="D4" s="95">
        <v>2750000</v>
      </c>
      <c r="E4" s="95">
        <v>2597000</v>
      </c>
      <c r="F4" s="97">
        <v>2596793.09</v>
      </c>
      <c r="G4" s="175">
        <v>2652400</v>
      </c>
      <c r="H4" s="209">
        <f t="shared" si="0"/>
        <v>99.992032730073149</v>
      </c>
    </row>
    <row r="5" spans="1:8">
      <c r="A5" s="210">
        <v>0</v>
      </c>
      <c r="B5" s="180">
        <v>1121</v>
      </c>
      <c r="C5" s="100" t="s">
        <v>11</v>
      </c>
      <c r="D5" s="95">
        <v>23040000</v>
      </c>
      <c r="E5" s="95">
        <v>19441000</v>
      </c>
      <c r="F5" s="97">
        <v>19440630.989999998</v>
      </c>
      <c r="G5" s="175">
        <v>16552500</v>
      </c>
      <c r="H5" s="209">
        <f t="shared" si="0"/>
        <v>99.998101898050507</v>
      </c>
    </row>
    <row r="6" spans="1:8">
      <c r="A6" s="210">
        <v>0</v>
      </c>
      <c r="B6" s="180">
        <v>1122</v>
      </c>
      <c r="C6" s="100" t="s">
        <v>12</v>
      </c>
      <c r="D6" s="95">
        <v>6000000</v>
      </c>
      <c r="E6" s="95">
        <v>10197300</v>
      </c>
      <c r="F6" s="97">
        <v>10197300</v>
      </c>
      <c r="G6" s="176">
        <v>3000000</v>
      </c>
      <c r="H6" s="209">
        <f t="shared" si="0"/>
        <v>100</v>
      </c>
    </row>
    <row r="7" spans="1:8">
      <c r="A7" s="210">
        <v>0</v>
      </c>
      <c r="B7" s="180">
        <v>1211</v>
      </c>
      <c r="C7" s="100" t="s">
        <v>13</v>
      </c>
      <c r="D7" s="95">
        <v>58450000</v>
      </c>
      <c r="E7" s="95">
        <v>53300000</v>
      </c>
      <c r="F7" s="97">
        <v>53289794.649999999</v>
      </c>
      <c r="G7" s="175">
        <v>55462600</v>
      </c>
      <c r="H7" s="209">
        <f t="shared" si="0"/>
        <v>99.98085300187617</v>
      </c>
    </row>
    <row r="8" spans="1:8">
      <c r="A8" s="210">
        <v>0</v>
      </c>
      <c r="B8" s="181">
        <v>1333</v>
      </c>
      <c r="C8" s="100" t="s">
        <v>14</v>
      </c>
      <c r="D8" s="95"/>
      <c r="E8" s="95"/>
      <c r="F8" s="97"/>
      <c r="G8" s="175">
        <v>0</v>
      </c>
      <c r="H8" s="209"/>
    </row>
    <row r="9" spans="1:8">
      <c r="A9" s="210">
        <v>0</v>
      </c>
      <c r="B9" s="180">
        <v>1334</v>
      </c>
      <c r="C9" s="100" t="s">
        <v>15</v>
      </c>
      <c r="D9" s="93"/>
      <c r="E9" s="93">
        <v>421300</v>
      </c>
      <c r="F9" s="98">
        <v>421239.6</v>
      </c>
      <c r="G9" s="175">
        <v>0</v>
      </c>
      <c r="H9" s="209">
        <f t="shared" si="0"/>
        <v>99.985663422739137</v>
      </c>
    </row>
    <row r="10" spans="1:8">
      <c r="A10" s="210">
        <v>0</v>
      </c>
      <c r="B10" s="180">
        <v>1341</v>
      </c>
      <c r="C10" s="100" t="s">
        <v>16</v>
      </c>
      <c r="D10" s="95">
        <v>230000</v>
      </c>
      <c r="E10" s="95">
        <v>237000</v>
      </c>
      <c r="F10" s="97">
        <v>237063</v>
      </c>
      <c r="G10" s="175">
        <v>230000</v>
      </c>
      <c r="H10" s="209">
        <f t="shared" si="0"/>
        <v>100.026582278481</v>
      </c>
    </row>
    <row r="11" spans="1:8">
      <c r="A11" s="210">
        <v>0</v>
      </c>
      <c r="B11" s="180">
        <v>1342</v>
      </c>
      <c r="C11" s="100" t="s">
        <v>287</v>
      </c>
      <c r="D11" s="95">
        <v>60000</v>
      </c>
      <c r="E11" s="95">
        <v>8900</v>
      </c>
      <c r="F11" s="97">
        <v>8932</v>
      </c>
      <c r="G11" s="175">
        <v>10000</v>
      </c>
      <c r="H11" s="209">
        <f t="shared" si="0"/>
        <v>100.35955056179775</v>
      </c>
    </row>
    <row r="12" spans="1:8">
      <c r="A12" s="210">
        <v>0</v>
      </c>
      <c r="B12" s="180">
        <v>1343</v>
      </c>
      <c r="C12" s="100" t="s">
        <v>17</v>
      </c>
      <c r="D12" s="95">
        <v>160000</v>
      </c>
      <c r="E12" s="95">
        <v>190500</v>
      </c>
      <c r="F12" s="97">
        <v>190478</v>
      </c>
      <c r="G12" s="175">
        <v>160000</v>
      </c>
      <c r="H12" s="209">
        <f t="shared" si="0"/>
        <v>99.988451443569559</v>
      </c>
    </row>
    <row r="13" spans="1:8">
      <c r="A13" s="210">
        <v>0</v>
      </c>
      <c r="B13" s="180">
        <v>1345</v>
      </c>
      <c r="C13" s="100" t="s">
        <v>18</v>
      </c>
      <c r="D13" s="95"/>
      <c r="E13" s="95"/>
      <c r="F13" s="97"/>
      <c r="G13" s="175">
        <v>0</v>
      </c>
      <c r="H13" s="209"/>
    </row>
    <row r="14" spans="1:8">
      <c r="A14" s="210">
        <v>0</v>
      </c>
      <c r="B14" s="180">
        <v>1349</v>
      </c>
      <c r="C14" s="100" t="s">
        <v>288</v>
      </c>
      <c r="D14" s="95"/>
      <c r="E14" s="95">
        <v>8700</v>
      </c>
      <c r="F14" s="97">
        <v>8736</v>
      </c>
      <c r="G14" s="175">
        <v>10000</v>
      </c>
      <c r="H14" s="209">
        <f t="shared" si="0"/>
        <v>100.41379310344827</v>
      </c>
    </row>
    <row r="15" spans="1:8">
      <c r="A15" s="210">
        <v>0</v>
      </c>
      <c r="B15" s="180">
        <v>1356</v>
      </c>
      <c r="C15" s="100" t="s">
        <v>19</v>
      </c>
      <c r="D15" s="95">
        <v>150000</v>
      </c>
      <c r="E15" s="95">
        <v>187000</v>
      </c>
      <c r="F15" s="97">
        <v>186940.15</v>
      </c>
      <c r="G15" s="175">
        <v>180000</v>
      </c>
      <c r="H15" s="209">
        <f t="shared" si="0"/>
        <v>99.967994652406418</v>
      </c>
    </row>
    <row r="16" spans="1:8">
      <c r="A16" s="210">
        <v>0</v>
      </c>
      <c r="B16" s="180">
        <v>1359</v>
      </c>
      <c r="C16" s="100" t="s">
        <v>20</v>
      </c>
      <c r="D16" s="95"/>
      <c r="E16" s="95">
        <v>61000</v>
      </c>
      <c r="F16" s="97">
        <v>61000</v>
      </c>
      <c r="G16" s="175">
        <v>20000</v>
      </c>
      <c r="H16" s="209">
        <f t="shared" si="0"/>
        <v>100</v>
      </c>
    </row>
    <row r="17" spans="1:8">
      <c r="A17" s="210">
        <v>0</v>
      </c>
      <c r="B17" s="180">
        <v>1361</v>
      </c>
      <c r="C17" s="100" t="s">
        <v>21</v>
      </c>
      <c r="D17" s="95">
        <v>18000000</v>
      </c>
      <c r="E17" s="95">
        <v>16940900</v>
      </c>
      <c r="F17" s="97">
        <v>16940403.920000002</v>
      </c>
      <c r="G17" s="175">
        <v>15000000</v>
      </c>
      <c r="H17" s="209">
        <f t="shared" si="0"/>
        <v>99.997071702211812</v>
      </c>
    </row>
    <row r="18" spans="1:8">
      <c r="A18" s="210">
        <v>0</v>
      </c>
      <c r="B18" s="180">
        <v>1381</v>
      </c>
      <c r="C18" s="100" t="s">
        <v>22</v>
      </c>
      <c r="D18" s="95">
        <v>600000</v>
      </c>
      <c r="E18" s="95">
        <v>735000</v>
      </c>
      <c r="F18" s="97">
        <v>735025.83</v>
      </c>
      <c r="G18" s="175">
        <v>600000</v>
      </c>
      <c r="H18" s="209">
        <f t="shared" si="0"/>
        <v>100.00351428571427</v>
      </c>
    </row>
    <row r="19" spans="1:8">
      <c r="A19" s="210">
        <v>0</v>
      </c>
      <c r="B19" s="180">
        <v>1382</v>
      </c>
      <c r="C19" s="100" t="s">
        <v>23</v>
      </c>
      <c r="D19" s="95"/>
      <c r="E19" s="95">
        <v>200</v>
      </c>
      <c r="F19" s="97">
        <v>198.61</v>
      </c>
      <c r="G19" s="175">
        <v>0</v>
      </c>
      <c r="H19" s="209">
        <f t="shared" si="0"/>
        <v>99.305000000000007</v>
      </c>
    </row>
    <row r="20" spans="1:8" s="150" customFormat="1">
      <c r="A20" s="210">
        <v>0</v>
      </c>
      <c r="B20" s="180">
        <v>1383</v>
      </c>
      <c r="C20" s="100" t="s">
        <v>317</v>
      </c>
      <c r="D20" s="95"/>
      <c r="E20" s="95">
        <v>100</v>
      </c>
      <c r="F20" s="97">
        <v>7.7</v>
      </c>
      <c r="G20" s="175"/>
      <c r="H20" s="209">
        <f t="shared" si="0"/>
        <v>7.7</v>
      </c>
    </row>
    <row r="21" spans="1:8">
      <c r="A21" s="210">
        <v>0</v>
      </c>
      <c r="B21" s="180">
        <v>1511</v>
      </c>
      <c r="C21" s="100" t="s">
        <v>24</v>
      </c>
      <c r="D21" s="95">
        <v>11000000</v>
      </c>
      <c r="E21" s="95">
        <v>9842000</v>
      </c>
      <c r="F21" s="97">
        <v>9841698.2200000007</v>
      </c>
      <c r="G21" s="175">
        <v>7000000</v>
      </c>
      <c r="H21" s="209">
        <f t="shared" si="0"/>
        <v>99.996933753302187</v>
      </c>
    </row>
    <row r="22" spans="1:8">
      <c r="A22" s="210">
        <v>0</v>
      </c>
      <c r="B22" s="180">
        <v>4111</v>
      </c>
      <c r="C22" s="100" t="s">
        <v>25</v>
      </c>
      <c r="D22" s="95"/>
      <c r="E22" s="95">
        <v>9808100</v>
      </c>
      <c r="F22" s="97">
        <v>9808070</v>
      </c>
      <c r="G22" s="175">
        <v>0</v>
      </c>
      <c r="H22" s="209">
        <f t="shared" si="0"/>
        <v>99.999694130361632</v>
      </c>
    </row>
    <row r="23" spans="1:8">
      <c r="A23" s="210">
        <v>0</v>
      </c>
      <c r="B23" s="180">
        <v>4112</v>
      </c>
      <c r="C23" s="100" t="s">
        <v>26</v>
      </c>
      <c r="D23" s="90">
        <v>54385000</v>
      </c>
      <c r="E23" s="93">
        <v>54385000</v>
      </c>
      <c r="F23" s="98">
        <v>54385000</v>
      </c>
      <c r="G23" s="177">
        <v>58900000</v>
      </c>
      <c r="H23" s="209">
        <f t="shared" si="0"/>
        <v>100</v>
      </c>
    </row>
    <row r="24" spans="1:8">
      <c r="A24" s="210">
        <v>0</v>
      </c>
      <c r="B24" s="180">
        <v>4113</v>
      </c>
      <c r="C24" s="100" t="s">
        <v>27</v>
      </c>
      <c r="D24" s="95"/>
      <c r="E24" s="95"/>
      <c r="F24" s="98"/>
      <c r="G24" s="175">
        <v>0</v>
      </c>
      <c r="H24" s="209"/>
    </row>
    <row r="25" spans="1:8">
      <c r="A25" s="210">
        <v>0</v>
      </c>
      <c r="B25" s="180">
        <v>4116</v>
      </c>
      <c r="C25" s="100" t="s">
        <v>28</v>
      </c>
      <c r="D25" s="95"/>
      <c r="E25" s="95">
        <v>30697900</v>
      </c>
      <c r="F25" s="97">
        <v>30697850.449999999</v>
      </c>
      <c r="G25" s="178">
        <v>11000000</v>
      </c>
      <c r="H25" s="209">
        <f t="shared" si="0"/>
        <v>99.999838588307341</v>
      </c>
    </row>
    <row r="26" spans="1:8">
      <c r="A26" s="210">
        <v>0</v>
      </c>
      <c r="B26" s="181">
        <v>4121</v>
      </c>
      <c r="C26" s="108" t="s">
        <v>29</v>
      </c>
      <c r="D26" s="93">
        <v>400000</v>
      </c>
      <c r="E26" s="93">
        <v>538300</v>
      </c>
      <c r="F26" s="98">
        <v>538263</v>
      </c>
      <c r="G26" s="176">
        <v>1100000</v>
      </c>
      <c r="H26" s="209">
        <f t="shared" si="0"/>
        <v>99.993126509381383</v>
      </c>
    </row>
    <row r="27" spans="1:8">
      <c r="A27" s="210">
        <v>0</v>
      </c>
      <c r="B27" s="180">
        <v>4122</v>
      </c>
      <c r="C27" s="100" t="s">
        <v>30</v>
      </c>
      <c r="D27" s="95"/>
      <c r="E27" s="95">
        <v>1115300</v>
      </c>
      <c r="F27" s="97">
        <v>1115300</v>
      </c>
      <c r="G27" s="175">
        <v>0</v>
      </c>
      <c r="H27" s="209">
        <f t="shared" si="0"/>
        <v>100</v>
      </c>
    </row>
    <row r="28" spans="1:8">
      <c r="A28" s="210">
        <v>0</v>
      </c>
      <c r="B28" s="180">
        <v>4211</v>
      </c>
      <c r="C28" s="100" t="s">
        <v>289</v>
      </c>
      <c r="D28" s="95"/>
      <c r="E28" s="95">
        <v>92793990</v>
      </c>
      <c r="F28" s="97">
        <v>92793988</v>
      </c>
      <c r="G28" s="175">
        <v>0</v>
      </c>
      <c r="H28" s="209">
        <f t="shared" si="0"/>
        <v>99.999997844688011</v>
      </c>
    </row>
    <row r="29" spans="1:8">
      <c r="A29" s="210">
        <v>0</v>
      </c>
      <c r="B29" s="180">
        <v>4216</v>
      </c>
      <c r="C29" s="100" t="s">
        <v>299</v>
      </c>
      <c r="D29" s="95">
        <v>165657000</v>
      </c>
      <c r="E29" s="95">
        <v>96395800</v>
      </c>
      <c r="F29" s="97">
        <v>96395798.829999998</v>
      </c>
      <c r="G29" s="175">
        <v>16000000</v>
      </c>
      <c r="H29" s="209">
        <f t="shared" si="0"/>
        <v>99.999998786254167</v>
      </c>
    </row>
    <row r="30" spans="1:8">
      <c r="A30" s="210">
        <v>0</v>
      </c>
      <c r="B30" s="180">
        <v>4221</v>
      </c>
      <c r="C30" s="100" t="s">
        <v>31</v>
      </c>
      <c r="D30" s="95">
        <v>8000000</v>
      </c>
      <c r="E30" s="95">
        <v>9010500</v>
      </c>
      <c r="F30" s="97">
        <v>9010500</v>
      </c>
      <c r="G30" s="175">
        <v>10547000</v>
      </c>
      <c r="H30" s="209">
        <f t="shared" si="0"/>
        <v>100</v>
      </c>
    </row>
    <row r="31" spans="1:8" ht="15.75" thickBot="1">
      <c r="A31" s="223">
        <v>0</v>
      </c>
      <c r="B31" s="224">
        <v>4222</v>
      </c>
      <c r="C31" s="225" t="s">
        <v>32</v>
      </c>
      <c r="D31" s="226"/>
      <c r="E31" s="226">
        <v>550000</v>
      </c>
      <c r="F31" s="227">
        <v>550000</v>
      </c>
      <c r="G31" s="228">
        <v>0</v>
      </c>
      <c r="H31" s="229">
        <f t="shared" si="0"/>
        <v>100</v>
      </c>
    </row>
    <row r="32" spans="1:8" ht="15.75" thickBot="1">
      <c r="A32" s="237">
        <v>0</v>
      </c>
      <c r="B32" s="205"/>
      <c r="C32" s="238" t="s">
        <v>290</v>
      </c>
      <c r="D32" s="199">
        <v>380362000</v>
      </c>
      <c r="E32" s="199">
        <v>437004890</v>
      </c>
      <c r="F32" s="200">
        <v>436994201.19999999</v>
      </c>
      <c r="G32" s="239">
        <v>228514100</v>
      </c>
      <c r="H32" s="240">
        <f t="shared" si="0"/>
        <v>99.997554077712948</v>
      </c>
    </row>
    <row r="33" spans="1:8">
      <c r="A33" s="230">
        <v>1012</v>
      </c>
      <c r="B33" s="231"/>
      <c r="C33" s="232" t="s">
        <v>33</v>
      </c>
      <c r="D33" s="233"/>
      <c r="E33" s="233"/>
      <c r="F33" s="234"/>
      <c r="G33" s="235"/>
      <c r="H33" s="236"/>
    </row>
    <row r="34" spans="1:8" s="150" customFormat="1">
      <c r="A34" s="211">
        <v>1036</v>
      </c>
      <c r="B34" s="182"/>
      <c r="C34" s="183" t="s">
        <v>103</v>
      </c>
      <c r="D34" s="184"/>
      <c r="E34" s="184">
        <v>43440</v>
      </c>
      <c r="F34" s="185">
        <v>43440</v>
      </c>
      <c r="G34" s="186"/>
      <c r="H34" s="212">
        <f t="shared" si="0"/>
        <v>100</v>
      </c>
    </row>
    <row r="35" spans="1:8">
      <c r="A35" s="211">
        <v>1069</v>
      </c>
      <c r="B35" s="182"/>
      <c r="C35" s="183" t="s">
        <v>34</v>
      </c>
      <c r="D35" s="184"/>
      <c r="E35" s="184"/>
      <c r="F35" s="185"/>
      <c r="G35" s="186"/>
      <c r="H35" s="212"/>
    </row>
    <row r="36" spans="1:8">
      <c r="A36" s="211">
        <v>2119</v>
      </c>
      <c r="B36" s="182"/>
      <c r="C36" s="183" t="s">
        <v>35</v>
      </c>
      <c r="D36" s="184"/>
      <c r="E36" s="184"/>
      <c r="F36" s="185"/>
      <c r="G36" s="186"/>
      <c r="H36" s="212"/>
    </row>
    <row r="37" spans="1:8" s="150" customFormat="1">
      <c r="A37" s="211">
        <v>2122</v>
      </c>
      <c r="B37" s="182"/>
      <c r="C37" s="183" t="s">
        <v>318</v>
      </c>
      <c r="D37" s="184"/>
      <c r="E37" s="184">
        <v>1600000</v>
      </c>
      <c r="F37" s="185">
        <v>1600000</v>
      </c>
      <c r="G37" s="186"/>
      <c r="H37" s="212">
        <f t="shared" si="0"/>
        <v>100</v>
      </c>
    </row>
    <row r="38" spans="1:8">
      <c r="A38" s="211">
        <v>2141</v>
      </c>
      <c r="B38" s="182"/>
      <c r="C38" s="183" t="s">
        <v>36</v>
      </c>
      <c r="D38" s="184">
        <v>500</v>
      </c>
      <c r="E38" s="184">
        <v>500</v>
      </c>
      <c r="F38" s="185">
        <v>400</v>
      </c>
      <c r="G38" s="186">
        <v>500</v>
      </c>
      <c r="H38" s="212">
        <f t="shared" si="0"/>
        <v>80</v>
      </c>
    </row>
    <row r="39" spans="1:8">
      <c r="A39" s="211">
        <v>2143</v>
      </c>
      <c r="B39" s="182"/>
      <c r="C39" s="183" t="s">
        <v>37</v>
      </c>
      <c r="D39" s="184">
        <v>6000</v>
      </c>
      <c r="E39" s="184">
        <v>48200</v>
      </c>
      <c r="F39" s="185">
        <v>48100</v>
      </c>
      <c r="G39" s="186">
        <v>52000</v>
      </c>
      <c r="H39" s="212">
        <f t="shared" si="0"/>
        <v>99.792531120331944</v>
      </c>
    </row>
    <row r="40" spans="1:8">
      <c r="A40" s="211">
        <v>2144</v>
      </c>
      <c r="B40" s="182"/>
      <c r="C40" s="183" t="s">
        <v>38</v>
      </c>
      <c r="D40" s="184">
        <v>7000</v>
      </c>
      <c r="E40" s="184">
        <v>7000</v>
      </c>
      <c r="F40" s="185">
        <v>6250</v>
      </c>
      <c r="G40" s="186">
        <v>7000</v>
      </c>
      <c r="H40" s="212">
        <f t="shared" si="0"/>
        <v>89.285714285714292</v>
      </c>
    </row>
    <row r="41" spans="1:8">
      <c r="A41" s="211">
        <v>2169</v>
      </c>
      <c r="B41" s="182"/>
      <c r="C41" s="183" t="s">
        <v>39</v>
      </c>
      <c r="D41" s="184">
        <v>190000</v>
      </c>
      <c r="E41" s="184">
        <v>268700</v>
      </c>
      <c r="F41" s="185">
        <v>268742.07</v>
      </c>
      <c r="G41" s="186">
        <v>200000</v>
      </c>
      <c r="H41" s="212">
        <f t="shared" si="0"/>
        <v>100.01565686639375</v>
      </c>
    </row>
    <row r="42" spans="1:8">
      <c r="A42" s="211">
        <v>2212</v>
      </c>
      <c r="B42" s="182"/>
      <c r="C42" s="183" t="s">
        <v>40</v>
      </c>
      <c r="D42" s="184"/>
      <c r="E42" s="184">
        <v>210000</v>
      </c>
      <c r="F42" s="185">
        <v>210000</v>
      </c>
      <c r="G42" s="186">
        <v>0</v>
      </c>
      <c r="H42" s="212">
        <f t="shared" si="0"/>
        <v>100</v>
      </c>
    </row>
    <row r="43" spans="1:8">
      <c r="A43" s="211">
        <v>2219</v>
      </c>
      <c r="B43" s="182"/>
      <c r="C43" s="183" t="s">
        <v>41</v>
      </c>
      <c r="D43" s="184"/>
      <c r="E43" s="184">
        <v>154100</v>
      </c>
      <c r="F43" s="185">
        <v>153990</v>
      </c>
      <c r="G43" s="186">
        <v>50000</v>
      </c>
      <c r="H43" s="212">
        <f t="shared" si="0"/>
        <v>99.928617780661909</v>
      </c>
    </row>
    <row r="44" spans="1:8">
      <c r="A44" s="211">
        <v>2221</v>
      </c>
      <c r="B44" s="182"/>
      <c r="C44" s="183" t="s">
        <v>42</v>
      </c>
      <c r="D44" s="184">
        <v>15000</v>
      </c>
      <c r="E44" s="184">
        <v>15000</v>
      </c>
      <c r="F44" s="185">
        <v>9380</v>
      </c>
      <c r="G44" s="186">
        <v>10000</v>
      </c>
      <c r="H44" s="213">
        <f t="shared" si="0"/>
        <v>62.533333333333331</v>
      </c>
    </row>
    <row r="45" spans="1:8">
      <c r="A45" s="211">
        <v>2229</v>
      </c>
      <c r="B45" s="182"/>
      <c r="C45" s="183" t="s">
        <v>43</v>
      </c>
      <c r="D45" s="184"/>
      <c r="E45" s="184">
        <v>4000</v>
      </c>
      <c r="F45" s="185">
        <v>4000</v>
      </c>
      <c r="G45" s="186">
        <v>0</v>
      </c>
      <c r="H45" s="213">
        <f t="shared" si="0"/>
        <v>100</v>
      </c>
    </row>
    <row r="46" spans="1:8">
      <c r="A46" s="211">
        <v>2299</v>
      </c>
      <c r="B46" s="182"/>
      <c r="C46" s="183" t="s">
        <v>44</v>
      </c>
      <c r="D46" s="184">
        <v>6400000</v>
      </c>
      <c r="E46" s="184">
        <v>7600000</v>
      </c>
      <c r="F46" s="185">
        <v>7589092.2000000002</v>
      </c>
      <c r="G46" s="186">
        <v>7300000</v>
      </c>
      <c r="H46" s="213">
        <f t="shared" si="0"/>
        <v>99.856476315789479</v>
      </c>
    </row>
    <row r="47" spans="1:8">
      <c r="A47" s="211">
        <v>2310</v>
      </c>
      <c r="B47" s="182"/>
      <c r="C47" s="183" t="s">
        <v>45</v>
      </c>
      <c r="D47" s="184"/>
      <c r="E47" s="184">
        <v>150</v>
      </c>
      <c r="F47" s="185">
        <v>150</v>
      </c>
      <c r="G47" s="186">
        <v>0</v>
      </c>
      <c r="H47" s="213">
        <f t="shared" si="0"/>
        <v>100</v>
      </c>
    </row>
    <row r="48" spans="1:8">
      <c r="A48" s="211">
        <v>2369</v>
      </c>
      <c r="B48" s="182"/>
      <c r="C48" s="183" t="s">
        <v>46</v>
      </c>
      <c r="D48" s="184"/>
      <c r="E48" s="184">
        <v>45000</v>
      </c>
      <c r="F48" s="185">
        <v>45000</v>
      </c>
      <c r="G48" s="186">
        <v>0</v>
      </c>
      <c r="H48" s="213">
        <f t="shared" si="0"/>
        <v>100</v>
      </c>
    </row>
    <row r="49" spans="1:8">
      <c r="A49" s="211">
        <v>3111</v>
      </c>
      <c r="B49" s="182"/>
      <c r="C49" s="183" t="s">
        <v>47</v>
      </c>
      <c r="D49" s="184">
        <v>490000</v>
      </c>
      <c r="E49" s="184">
        <v>276400</v>
      </c>
      <c r="F49" s="185">
        <v>276400</v>
      </c>
      <c r="G49" s="186">
        <v>521000</v>
      </c>
      <c r="H49" s="213">
        <f t="shared" si="0"/>
        <v>100</v>
      </c>
    </row>
    <row r="50" spans="1:8">
      <c r="A50" s="211">
        <v>3113</v>
      </c>
      <c r="B50" s="182"/>
      <c r="C50" s="183" t="s">
        <v>48</v>
      </c>
      <c r="D50" s="184">
        <v>3000000</v>
      </c>
      <c r="E50" s="184">
        <v>3000000</v>
      </c>
      <c r="F50" s="185">
        <v>3000000</v>
      </c>
      <c r="G50" s="186">
        <v>3000000</v>
      </c>
      <c r="H50" s="213">
        <f t="shared" si="0"/>
        <v>100</v>
      </c>
    </row>
    <row r="51" spans="1:8">
      <c r="A51" s="211">
        <v>3115</v>
      </c>
      <c r="B51" s="182"/>
      <c r="C51" s="183" t="s">
        <v>49</v>
      </c>
      <c r="D51" s="184">
        <v>60000</v>
      </c>
      <c r="E51" s="184">
        <v>73000</v>
      </c>
      <c r="F51" s="185">
        <v>62985</v>
      </c>
      <c r="G51" s="186">
        <v>50000</v>
      </c>
      <c r="H51" s="213">
        <f t="shared" si="0"/>
        <v>86.280821917808211</v>
      </c>
    </row>
    <row r="52" spans="1:8">
      <c r="A52" s="214">
        <v>3314</v>
      </c>
      <c r="B52" s="187"/>
      <c r="C52" s="188" t="s">
        <v>50</v>
      </c>
      <c r="D52" s="189">
        <v>54000</v>
      </c>
      <c r="E52" s="189">
        <v>54000</v>
      </c>
      <c r="F52" s="190">
        <v>64858.97</v>
      </c>
      <c r="G52" s="191">
        <v>45000</v>
      </c>
      <c r="H52" s="215">
        <f t="shared" si="0"/>
        <v>120.1092037037037</v>
      </c>
    </row>
    <row r="53" spans="1:8">
      <c r="A53" s="211">
        <v>3315</v>
      </c>
      <c r="B53" s="182"/>
      <c r="C53" s="183" t="s">
        <v>51</v>
      </c>
      <c r="D53" s="184">
        <v>4000</v>
      </c>
      <c r="E53" s="184">
        <v>4000</v>
      </c>
      <c r="F53" s="185">
        <v>4310</v>
      </c>
      <c r="G53" s="186">
        <v>4000</v>
      </c>
      <c r="H53" s="213">
        <f t="shared" si="0"/>
        <v>107.74999999999999</v>
      </c>
    </row>
    <row r="54" spans="1:8">
      <c r="A54" s="211">
        <v>3319</v>
      </c>
      <c r="B54" s="182"/>
      <c r="C54" s="183" t="s">
        <v>52</v>
      </c>
      <c r="D54" s="184"/>
      <c r="E54" s="184"/>
      <c r="F54" s="185"/>
      <c r="G54" s="186">
        <v>0</v>
      </c>
      <c r="H54" s="213"/>
    </row>
    <row r="55" spans="1:8">
      <c r="A55" s="211">
        <v>3341</v>
      </c>
      <c r="B55" s="182"/>
      <c r="C55" s="183" t="s">
        <v>53</v>
      </c>
      <c r="D55" s="184">
        <v>10000</v>
      </c>
      <c r="E55" s="184">
        <v>10000</v>
      </c>
      <c r="F55" s="185">
        <v>2030</v>
      </c>
      <c r="G55" s="186">
        <v>2000</v>
      </c>
      <c r="H55" s="213">
        <f t="shared" si="0"/>
        <v>20.3</v>
      </c>
    </row>
    <row r="56" spans="1:8">
      <c r="A56" s="211">
        <v>3349</v>
      </c>
      <c r="B56" s="182"/>
      <c r="C56" s="183" t="s">
        <v>54</v>
      </c>
      <c r="D56" s="184">
        <v>10000</v>
      </c>
      <c r="E56" s="184">
        <v>10000</v>
      </c>
      <c r="F56" s="185">
        <v>10591</v>
      </c>
      <c r="G56" s="186">
        <v>7000</v>
      </c>
      <c r="H56" s="213">
        <f t="shared" si="0"/>
        <v>105.91</v>
      </c>
    </row>
    <row r="57" spans="1:8">
      <c r="A57" s="211">
        <v>3392</v>
      </c>
      <c r="B57" s="182"/>
      <c r="C57" s="183" t="s">
        <v>55</v>
      </c>
      <c r="D57" s="184"/>
      <c r="E57" s="184">
        <v>9700</v>
      </c>
      <c r="F57" s="185">
        <v>9660</v>
      </c>
      <c r="G57" s="186">
        <v>0</v>
      </c>
      <c r="H57" s="213">
        <f t="shared" si="0"/>
        <v>99.587628865979383</v>
      </c>
    </row>
    <row r="58" spans="1:8">
      <c r="A58" s="211">
        <v>3399</v>
      </c>
      <c r="B58" s="182"/>
      <c r="C58" s="183" t="s">
        <v>56</v>
      </c>
      <c r="D58" s="184">
        <v>45000</v>
      </c>
      <c r="E58" s="184">
        <v>45000</v>
      </c>
      <c r="F58" s="185">
        <v>27600</v>
      </c>
      <c r="G58" s="186">
        <v>25000</v>
      </c>
      <c r="H58" s="213">
        <f t="shared" si="0"/>
        <v>61.333333333333329</v>
      </c>
    </row>
    <row r="59" spans="1:8">
      <c r="A59" s="211">
        <v>3412</v>
      </c>
      <c r="B59" s="182"/>
      <c r="C59" s="183" t="s">
        <v>57</v>
      </c>
      <c r="D59" s="184"/>
      <c r="E59" s="184"/>
      <c r="F59" s="185"/>
      <c r="G59" s="186">
        <v>0</v>
      </c>
      <c r="H59" s="213"/>
    </row>
    <row r="60" spans="1:8">
      <c r="A60" s="211">
        <v>3612</v>
      </c>
      <c r="B60" s="182"/>
      <c r="C60" s="183" t="s">
        <v>58</v>
      </c>
      <c r="D60" s="184">
        <v>1351100</v>
      </c>
      <c r="E60" s="184">
        <v>1355200</v>
      </c>
      <c r="F60" s="185">
        <v>1539166</v>
      </c>
      <c r="G60" s="186">
        <v>1320000</v>
      </c>
      <c r="H60" s="213">
        <f t="shared" si="0"/>
        <v>113.57482290436836</v>
      </c>
    </row>
    <row r="61" spans="1:8">
      <c r="A61" s="211">
        <v>3613</v>
      </c>
      <c r="B61" s="182"/>
      <c r="C61" s="183" t="s">
        <v>59</v>
      </c>
      <c r="D61" s="184">
        <v>12700000</v>
      </c>
      <c r="E61" s="184">
        <v>9200000</v>
      </c>
      <c r="F61" s="185">
        <v>9013647.7400000002</v>
      </c>
      <c r="G61" s="186">
        <v>12167000</v>
      </c>
      <c r="H61" s="213">
        <f t="shared" si="0"/>
        <v>97.974431956521741</v>
      </c>
    </row>
    <row r="62" spans="1:8">
      <c r="A62" s="211">
        <v>3631</v>
      </c>
      <c r="B62" s="182"/>
      <c r="C62" s="183" t="s">
        <v>60</v>
      </c>
      <c r="D62" s="184"/>
      <c r="E62" s="184">
        <v>7700</v>
      </c>
      <c r="F62" s="185">
        <v>7694</v>
      </c>
      <c r="G62" s="186">
        <v>0</v>
      </c>
      <c r="H62" s="213">
        <f t="shared" si="0"/>
        <v>99.922077922077918</v>
      </c>
    </row>
    <row r="63" spans="1:8">
      <c r="A63" s="211">
        <v>3632</v>
      </c>
      <c r="B63" s="182"/>
      <c r="C63" s="183" t="s">
        <v>61</v>
      </c>
      <c r="D63" s="184">
        <v>405000</v>
      </c>
      <c r="E63" s="184">
        <v>405000</v>
      </c>
      <c r="F63" s="185">
        <v>369495.45</v>
      </c>
      <c r="G63" s="186">
        <v>346000</v>
      </c>
      <c r="H63" s="213">
        <f t="shared" si="0"/>
        <v>91.233444444444444</v>
      </c>
    </row>
    <row r="64" spans="1:8">
      <c r="A64" s="211">
        <v>3633</v>
      </c>
      <c r="B64" s="182"/>
      <c r="C64" s="183" t="s">
        <v>62</v>
      </c>
      <c r="D64" s="184"/>
      <c r="E64" s="184"/>
      <c r="F64" s="185"/>
      <c r="G64" s="186">
        <v>0</v>
      </c>
      <c r="H64" s="213"/>
    </row>
    <row r="65" spans="1:8">
      <c r="A65" s="211">
        <v>3639</v>
      </c>
      <c r="B65" s="182"/>
      <c r="C65" s="183" t="s">
        <v>63</v>
      </c>
      <c r="D65" s="184">
        <v>680000</v>
      </c>
      <c r="E65" s="184">
        <v>6046000</v>
      </c>
      <c r="F65" s="185">
        <v>5562413.4299999997</v>
      </c>
      <c r="G65" s="186">
        <v>293000</v>
      </c>
      <c r="H65" s="213">
        <f t="shared" si="0"/>
        <v>92.001545319219318</v>
      </c>
    </row>
    <row r="66" spans="1:8">
      <c r="A66" s="211">
        <v>3719</v>
      </c>
      <c r="B66" s="182"/>
      <c r="C66" s="183" t="s">
        <v>64</v>
      </c>
      <c r="D66" s="184"/>
      <c r="E66" s="184"/>
      <c r="F66" s="185"/>
      <c r="G66" s="186">
        <v>0</v>
      </c>
      <c r="H66" s="213"/>
    </row>
    <row r="67" spans="1:8">
      <c r="A67" s="211">
        <v>3722</v>
      </c>
      <c r="B67" s="182"/>
      <c r="C67" s="183" t="s">
        <v>65</v>
      </c>
      <c r="D67" s="184"/>
      <c r="E67" s="184">
        <v>588000</v>
      </c>
      <c r="F67" s="185">
        <v>587840.5</v>
      </c>
      <c r="G67" s="186">
        <v>400000</v>
      </c>
      <c r="H67" s="213">
        <f t="shared" ref="H67:H93" si="1">F67/E67*100</f>
        <v>99.972874149659859</v>
      </c>
    </row>
    <row r="68" spans="1:8">
      <c r="A68" s="211">
        <v>3723</v>
      </c>
      <c r="B68" s="182"/>
      <c r="C68" s="183" t="s">
        <v>66</v>
      </c>
      <c r="D68" s="184">
        <v>250000</v>
      </c>
      <c r="E68" s="184">
        <v>250000</v>
      </c>
      <c r="F68" s="185">
        <v>217521</v>
      </c>
      <c r="G68" s="186">
        <v>220000</v>
      </c>
      <c r="H68" s="213">
        <f t="shared" si="1"/>
        <v>87.008399999999995</v>
      </c>
    </row>
    <row r="69" spans="1:8">
      <c r="A69" s="211">
        <v>3725</v>
      </c>
      <c r="B69" s="182"/>
      <c r="C69" s="183" t="s">
        <v>67</v>
      </c>
      <c r="D69" s="184"/>
      <c r="E69" s="184"/>
      <c r="F69" s="185"/>
      <c r="G69" s="186">
        <v>0</v>
      </c>
      <c r="H69" s="213"/>
    </row>
    <row r="70" spans="1:8">
      <c r="A70" s="216" t="s">
        <v>68</v>
      </c>
      <c r="B70" s="192"/>
      <c r="C70" s="183" t="s">
        <v>69</v>
      </c>
      <c r="D70" s="184"/>
      <c r="E70" s="184">
        <v>122500</v>
      </c>
      <c r="F70" s="185">
        <v>122500</v>
      </c>
      <c r="G70" s="186">
        <v>0</v>
      </c>
      <c r="H70" s="213">
        <f t="shared" si="1"/>
        <v>100</v>
      </c>
    </row>
    <row r="71" spans="1:8">
      <c r="A71" s="211">
        <v>3739</v>
      </c>
      <c r="B71" s="182"/>
      <c r="C71" s="183" t="s">
        <v>70</v>
      </c>
      <c r="D71" s="184">
        <v>30000</v>
      </c>
      <c r="E71" s="184"/>
      <c r="F71" s="185"/>
      <c r="G71" s="186">
        <v>0</v>
      </c>
      <c r="H71" s="213"/>
    </row>
    <row r="72" spans="1:8">
      <c r="A72" s="211">
        <v>3744</v>
      </c>
      <c r="B72" s="182"/>
      <c r="C72" s="183" t="s">
        <v>71</v>
      </c>
      <c r="D72" s="184"/>
      <c r="E72" s="184"/>
      <c r="F72" s="185"/>
      <c r="G72" s="176">
        <v>0</v>
      </c>
      <c r="H72" s="213"/>
    </row>
    <row r="73" spans="1:8">
      <c r="A73" s="211">
        <v>3745</v>
      </c>
      <c r="B73" s="182"/>
      <c r="C73" s="183" t="s">
        <v>72</v>
      </c>
      <c r="D73" s="184"/>
      <c r="E73" s="184">
        <v>1800</v>
      </c>
      <c r="F73" s="185">
        <v>1730.3</v>
      </c>
      <c r="G73" s="186">
        <v>0</v>
      </c>
      <c r="H73" s="213">
        <f t="shared" si="1"/>
        <v>96.12777777777778</v>
      </c>
    </row>
    <row r="74" spans="1:8">
      <c r="A74" s="211">
        <v>3769</v>
      </c>
      <c r="B74" s="182"/>
      <c r="C74" s="183" t="s">
        <v>73</v>
      </c>
      <c r="D74" s="184"/>
      <c r="E74" s="184"/>
      <c r="F74" s="185"/>
      <c r="G74" s="176">
        <v>0</v>
      </c>
      <c r="H74" s="213"/>
    </row>
    <row r="75" spans="1:8">
      <c r="A75" s="211">
        <v>3900</v>
      </c>
      <c r="B75" s="182"/>
      <c r="C75" s="183" t="s">
        <v>74</v>
      </c>
      <c r="D75" s="184">
        <v>3000</v>
      </c>
      <c r="E75" s="184">
        <v>3000</v>
      </c>
      <c r="F75" s="185"/>
      <c r="G75" s="186">
        <v>0</v>
      </c>
      <c r="H75" s="213"/>
    </row>
    <row r="76" spans="1:8">
      <c r="A76" s="216" t="s">
        <v>75</v>
      </c>
      <c r="B76" s="182"/>
      <c r="C76" s="183" t="s">
        <v>76</v>
      </c>
      <c r="D76" s="184"/>
      <c r="E76" s="184">
        <v>60</v>
      </c>
      <c r="F76" s="185">
        <v>58.74</v>
      </c>
      <c r="G76" s="186">
        <v>0</v>
      </c>
      <c r="H76" s="213">
        <f t="shared" si="1"/>
        <v>97.899999999999991</v>
      </c>
    </row>
    <row r="77" spans="1:8">
      <c r="A77" s="216" t="s">
        <v>77</v>
      </c>
      <c r="B77" s="182"/>
      <c r="C77" s="183" t="s">
        <v>78</v>
      </c>
      <c r="D77" s="184"/>
      <c r="E77" s="184">
        <v>400</v>
      </c>
      <c r="F77" s="185">
        <v>343.07</v>
      </c>
      <c r="G77" s="186">
        <v>0</v>
      </c>
      <c r="H77" s="213">
        <f t="shared" si="1"/>
        <v>85.767499999999998</v>
      </c>
    </row>
    <row r="78" spans="1:8">
      <c r="A78" s="216" t="s">
        <v>181</v>
      </c>
      <c r="B78" s="182"/>
      <c r="C78" s="183" t="s">
        <v>78</v>
      </c>
      <c r="D78" s="184"/>
      <c r="E78" s="184">
        <v>67000</v>
      </c>
      <c r="F78" s="185">
        <v>66750</v>
      </c>
      <c r="G78" s="186">
        <v>0</v>
      </c>
      <c r="H78" s="213">
        <f t="shared" si="1"/>
        <v>99.626865671641795</v>
      </c>
    </row>
    <row r="79" spans="1:8">
      <c r="A79" s="211">
        <v>4351</v>
      </c>
      <c r="B79" s="182"/>
      <c r="C79" s="183" t="s">
        <v>79</v>
      </c>
      <c r="D79" s="184">
        <v>400000</v>
      </c>
      <c r="E79" s="184">
        <v>369700</v>
      </c>
      <c r="F79" s="185">
        <v>199188</v>
      </c>
      <c r="G79" s="186">
        <v>200000</v>
      </c>
      <c r="H79" s="213">
        <f t="shared" si="1"/>
        <v>53.878279686232077</v>
      </c>
    </row>
    <row r="80" spans="1:8">
      <c r="A80" s="211">
        <v>4357</v>
      </c>
      <c r="B80" s="182"/>
      <c r="C80" s="183" t="s">
        <v>80</v>
      </c>
      <c r="D80" s="184">
        <v>2259000</v>
      </c>
      <c r="E80" s="184">
        <v>2294000</v>
      </c>
      <c r="F80" s="185">
        <v>2268812.39</v>
      </c>
      <c r="G80" s="186">
        <v>2210000</v>
      </c>
      <c r="H80" s="213">
        <f t="shared" si="1"/>
        <v>98.902022231909342</v>
      </c>
    </row>
    <row r="81" spans="1:8">
      <c r="A81" s="211">
        <v>4359</v>
      </c>
      <c r="B81" s="182"/>
      <c r="C81" s="183" t="s">
        <v>81</v>
      </c>
      <c r="D81" s="184"/>
      <c r="E81" s="184">
        <v>275600</v>
      </c>
      <c r="F81" s="185">
        <v>275623.23</v>
      </c>
      <c r="G81" s="186">
        <v>120000</v>
      </c>
      <c r="H81" s="213">
        <f t="shared" si="1"/>
        <v>100.00842888243831</v>
      </c>
    </row>
    <row r="82" spans="1:8">
      <c r="A82" s="211">
        <v>4399</v>
      </c>
      <c r="B82" s="182"/>
      <c r="C82" s="183" t="s">
        <v>82</v>
      </c>
      <c r="D82" s="184"/>
      <c r="E82" s="184">
        <v>500</v>
      </c>
      <c r="F82" s="185">
        <v>481</v>
      </c>
      <c r="G82" s="186">
        <v>0</v>
      </c>
      <c r="H82" s="213">
        <f t="shared" si="1"/>
        <v>96.2</v>
      </c>
    </row>
    <row r="83" spans="1:8">
      <c r="A83" s="211">
        <v>5171</v>
      </c>
      <c r="B83" s="182"/>
      <c r="C83" s="183" t="s">
        <v>83</v>
      </c>
      <c r="D83" s="184"/>
      <c r="E83" s="184"/>
      <c r="F83" s="185"/>
      <c r="G83" s="186">
        <v>0</v>
      </c>
      <c r="H83" s="213"/>
    </row>
    <row r="84" spans="1:8">
      <c r="A84" s="211">
        <v>5311</v>
      </c>
      <c r="B84" s="182"/>
      <c r="C84" s="183" t="s">
        <v>84</v>
      </c>
      <c r="D84" s="184">
        <v>110000</v>
      </c>
      <c r="E84" s="184">
        <v>113600</v>
      </c>
      <c r="F84" s="185">
        <v>40178.370000000003</v>
      </c>
      <c r="G84" s="186">
        <v>20000</v>
      </c>
      <c r="H84" s="213">
        <f t="shared" si="1"/>
        <v>35.368283450704233</v>
      </c>
    </row>
    <row r="85" spans="1:8">
      <c r="A85" s="211">
        <v>5512</v>
      </c>
      <c r="B85" s="182"/>
      <c r="C85" s="183" t="s">
        <v>85</v>
      </c>
      <c r="D85" s="184"/>
      <c r="E85" s="184"/>
      <c r="F85" s="185"/>
      <c r="G85" s="186"/>
      <c r="H85" s="213"/>
    </row>
    <row r="86" spans="1:8">
      <c r="A86" s="216" t="s">
        <v>86</v>
      </c>
      <c r="B86" s="182"/>
      <c r="C86" s="183" t="s">
        <v>87</v>
      </c>
      <c r="D86" s="184"/>
      <c r="E86" s="184"/>
      <c r="F86" s="185"/>
      <c r="G86" s="186"/>
      <c r="H86" s="213"/>
    </row>
    <row r="87" spans="1:8">
      <c r="A87" s="211">
        <v>6171</v>
      </c>
      <c r="B87" s="182"/>
      <c r="C87" s="183" t="s">
        <v>89</v>
      </c>
      <c r="D87" s="184">
        <v>580000</v>
      </c>
      <c r="E87" s="184">
        <v>709000</v>
      </c>
      <c r="F87" s="185">
        <v>520896.06</v>
      </c>
      <c r="G87" s="186">
        <v>335000</v>
      </c>
      <c r="H87" s="213">
        <f t="shared" si="1"/>
        <v>73.469119887165022</v>
      </c>
    </row>
    <row r="88" spans="1:8">
      <c r="A88" s="211">
        <v>6310</v>
      </c>
      <c r="B88" s="182"/>
      <c r="C88" s="183" t="s">
        <v>90</v>
      </c>
      <c r="D88" s="184">
        <v>20000</v>
      </c>
      <c r="E88" s="184">
        <v>45100</v>
      </c>
      <c r="F88" s="185">
        <v>45169.69</v>
      </c>
      <c r="G88" s="186">
        <v>20000</v>
      </c>
      <c r="H88" s="213">
        <f t="shared" si="1"/>
        <v>100.15452328159647</v>
      </c>
    </row>
    <row r="89" spans="1:8">
      <c r="A89" s="211">
        <v>6330</v>
      </c>
      <c r="B89" s="182"/>
      <c r="C89" s="183" t="s">
        <v>91</v>
      </c>
      <c r="D89" s="184"/>
      <c r="E89" s="184"/>
      <c r="F89" s="185">
        <v>443629588</v>
      </c>
      <c r="G89" s="186">
        <v>0</v>
      </c>
      <c r="H89" s="213"/>
    </row>
    <row r="90" spans="1:8">
      <c r="A90" s="211">
        <v>6402</v>
      </c>
      <c r="B90" s="182"/>
      <c r="C90" s="183" t="s">
        <v>92</v>
      </c>
      <c r="D90" s="184"/>
      <c r="E90" s="184"/>
      <c r="F90" s="185"/>
      <c r="G90" s="186"/>
      <c r="H90" s="213"/>
    </row>
    <row r="91" spans="1:8">
      <c r="A91" s="211">
        <v>6409</v>
      </c>
      <c r="B91" s="182"/>
      <c r="C91" s="183" t="s">
        <v>93</v>
      </c>
      <c r="D91" s="184"/>
      <c r="E91" s="184">
        <v>8141960</v>
      </c>
      <c r="F91" s="184">
        <v>726607</v>
      </c>
      <c r="G91" s="93">
        <v>0</v>
      </c>
      <c r="H91" s="213">
        <f t="shared" si="1"/>
        <v>8.9242270902829297</v>
      </c>
    </row>
    <row r="92" spans="1:8" ht="15.75" thickBot="1">
      <c r="A92" s="217"/>
      <c r="B92" s="218"/>
      <c r="C92" s="219"/>
      <c r="D92" s="220"/>
      <c r="E92" s="220"/>
      <c r="F92" s="220"/>
      <c r="G92" s="221"/>
      <c r="H92" s="222"/>
    </row>
    <row r="93" spans="1:8" ht="15.75" thickBot="1">
      <c r="A93" s="204"/>
      <c r="B93" s="205"/>
      <c r="C93" s="206" t="s">
        <v>306</v>
      </c>
      <c r="D93" s="199">
        <f>SUM(D2:D92)-D32</f>
        <v>409441600</v>
      </c>
      <c r="E93" s="199">
        <f t="shared" ref="E93:F93" si="2">SUM(E2:E92)-E32</f>
        <v>480479200</v>
      </c>
      <c r="F93" s="199">
        <f t="shared" si="2"/>
        <v>915626884.41000009</v>
      </c>
      <c r="G93" s="199">
        <v>257438600</v>
      </c>
      <c r="H93" s="207">
        <f t="shared" si="1"/>
        <v>190.56535317449749</v>
      </c>
    </row>
    <row r="95" spans="1:8">
      <c r="A95" s="154" t="s">
        <v>319</v>
      </c>
      <c r="B95" s="107"/>
      <c r="C95" s="243">
        <v>44343</v>
      </c>
    </row>
    <row r="96" spans="1:8">
      <c r="A96" s="154" t="s">
        <v>316</v>
      </c>
      <c r="B96" s="107"/>
      <c r="C96" s="107"/>
    </row>
  </sheetData>
  <pageMargins left="0.70866141732283472" right="0.70866141732283472" top="0.78740157480314965" bottom="0.78740157480314965"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96DF9-9032-4850-83FA-6EBC2CD26AD7}">
  <dimension ref="A1:M109"/>
  <sheetViews>
    <sheetView topLeftCell="B67" workbookViewId="0">
      <selection activeCell="H93" sqref="H93"/>
    </sheetView>
  </sheetViews>
  <sheetFormatPr defaultRowHeight="15"/>
  <cols>
    <col min="1" max="1" width="0" hidden="1" customWidth="1"/>
    <col min="2" max="2" width="9.140625" style="157"/>
    <col min="3" max="3" width="0" hidden="1" customWidth="1"/>
    <col min="4" max="4" width="35.85546875" customWidth="1"/>
    <col min="5" max="7" width="0" hidden="1" customWidth="1"/>
    <col min="8" max="8" width="14.140625" customWidth="1"/>
    <col min="9" max="9" width="15" customWidth="1"/>
    <col min="10" max="10" width="13.85546875" style="150" customWidth="1"/>
    <col min="11" max="11" width="9.140625" style="171" customWidth="1"/>
    <col min="12" max="13" width="0" hidden="1" customWidth="1"/>
  </cols>
  <sheetData>
    <row r="1" spans="1:13" ht="38.25" customHeight="1" thickBot="1">
      <c r="A1" s="149" t="s">
        <v>298</v>
      </c>
      <c r="B1" s="263" t="s">
        <v>6</v>
      </c>
      <c r="C1" s="264" t="s">
        <v>7</v>
      </c>
      <c r="D1" s="264" t="s">
        <v>8</v>
      </c>
      <c r="E1" s="265">
        <v>2017</v>
      </c>
      <c r="F1" s="264" t="s">
        <v>218</v>
      </c>
      <c r="G1" s="264" t="s">
        <v>283</v>
      </c>
      <c r="H1" s="266" t="s">
        <v>308</v>
      </c>
      <c r="I1" s="266" t="s">
        <v>309</v>
      </c>
      <c r="J1" s="267" t="s">
        <v>310</v>
      </c>
      <c r="K1" s="268" t="s">
        <v>311</v>
      </c>
      <c r="L1" s="248" t="s">
        <v>284</v>
      </c>
      <c r="M1" s="137" t="s">
        <v>285</v>
      </c>
    </row>
    <row r="2" spans="1:13" ht="15.75" thickBot="1">
      <c r="A2" s="244"/>
      <c r="B2" s="259">
        <v>1014</v>
      </c>
      <c r="C2" s="260"/>
      <c r="D2" s="261" t="s">
        <v>97</v>
      </c>
      <c r="E2" s="262">
        <v>62120</v>
      </c>
      <c r="F2" s="262">
        <v>116760</v>
      </c>
      <c r="G2" s="262">
        <v>101000</v>
      </c>
      <c r="H2" s="262">
        <v>105000</v>
      </c>
      <c r="I2" s="262">
        <v>105000</v>
      </c>
      <c r="J2" s="262">
        <v>81706</v>
      </c>
      <c r="K2" s="256">
        <f>J2/I2*100</f>
        <v>77.815238095238087</v>
      </c>
      <c r="L2" s="158">
        <v>33383</v>
      </c>
      <c r="M2" s="140">
        <v>37900</v>
      </c>
    </row>
    <row r="3" spans="1:13" ht="15.75" thickBot="1">
      <c r="A3" s="244"/>
      <c r="B3" s="250">
        <v>1019</v>
      </c>
      <c r="C3" s="165"/>
      <c r="D3" s="166" t="s">
        <v>99</v>
      </c>
      <c r="E3" s="167">
        <v>2567</v>
      </c>
      <c r="F3" s="167">
        <v>2910</v>
      </c>
      <c r="G3" s="167">
        <v>3500</v>
      </c>
      <c r="H3" s="167">
        <v>4000</v>
      </c>
      <c r="I3" s="167">
        <v>4000</v>
      </c>
      <c r="J3" s="167"/>
      <c r="K3" s="251"/>
      <c r="L3" s="158">
        <v>0</v>
      </c>
      <c r="M3" s="140">
        <v>3000</v>
      </c>
    </row>
    <row r="4" spans="1:13" ht="15.75" thickBot="1">
      <c r="A4" s="244"/>
      <c r="B4" s="252" t="s">
        <v>100</v>
      </c>
      <c r="C4" s="165"/>
      <c r="D4" s="166" t="s">
        <v>101</v>
      </c>
      <c r="E4" s="167">
        <v>54700</v>
      </c>
      <c r="F4" s="167">
        <v>0</v>
      </c>
      <c r="G4" s="167">
        <v>0</v>
      </c>
      <c r="H4" s="167">
        <v>10000</v>
      </c>
      <c r="I4" s="167">
        <v>10000</v>
      </c>
      <c r="J4" s="167"/>
      <c r="K4" s="251"/>
      <c r="L4" s="91">
        <v>0</v>
      </c>
      <c r="M4" s="140">
        <v>0</v>
      </c>
    </row>
    <row r="5" spans="1:13" ht="15.75" thickBot="1">
      <c r="A5" s="244"/>
      <c r="B5" s="252" t="s">
        <v>102</v>
      </c>
      <c r="C5" s="165"/>
      <c r="D5" s="166" t="s">
        <v>103</v>
      </c>
      <c r="E5" s="167">
        <v>341916</v>
      </c>
      <c r="F5" s="167">
        <v>0</v>
      </c>
      <c r="G5" s="167">
        <v>0</v>
      </c>
      <c r="H5" s="167"/>
      <c r="I5" s="167">
        <v>43400</v>
      </c>
      <c r="J5" s="167">
        <v>-109979</v>
      </c>
      <c r="K5" s="253" t="s">
        <v>312</v>
      </c>
      <c r="L5" s="91">
        <v>0</v>
      </c>
      <c r="M5" s="140">
        <v>0</v>
      </c>
    </row>
    <row r="6" spans="1:13" s="150" customFormat="1" ht="15.75" thickBot="1">
      <c r="A6" s="244"/>
      <c r="B6" s="252" t="s">
        <v>313</v>
      </c>
      <c r="C6" s="165"/>
      <c r="D6" s="166" t="s">
        <v>314</v>
      </c>
      <c r="E6" s="167"/>
      <c r="F6" s="167"/>
      <c r="G6" s="167"/>
      <c r="H6" s="167"/>
      <c r="I6" s="167">
        <v>43500</v>
      </c>
      <c r="J6" s="167"/>
      <c r="K6" s="251"/>
      <c r="L6" s="91"/>
      <c r="M6" s="140"/>
    </row>
    <row r="7" spans="1:13" ht="15.75" thickBot="1">
      <c r="A7" s="245"/>
      <c r="B7" s="250">
        <v>2122</v>
      </c>
      <c r="C7" s="165"/>
      <c r="D7" s="166" t="s">
        <v>109</v>
      </c>
      <c r="E7" s="167">
        <v>1037072.42</v>
      </c>
      <c r="F7" s="167">
        <v>1039934.13</v>
      </c>
      <c r="G7" s="167">
        <v>1706300</v>
      </c>
      <c r="H7" s="167">
        <v>1060000</v>
      </c>
      <c r="I7" s="167">
        <v>1060000</v>
      </c>
      <c r="J7" s="167">
        <v>1009087.08</v>
      </c>
      <c r="K7" s="251">
        <f t="shared" ref="K7:K70" si="0">J7/I7*100</f>
        <v>95.196894339622645</v>
      </c>
      <c r="L7" s="91">
        <v>875788.70000000007</v>
      </c>
      <c r="M7" s="140">
        <v>1050000</v>
      </c>
    </row>
    <row r="8" spans="1:13" ht="15.75" thickBot="1">
      <c r="A8" s="245"/>
      <c r="B8" s="250">
        <v>2141</v>
      </c>
      <c r="C8" s="165"/>
      <c r="D8" s="166" t="s">
        <v>36</v>
      </c>
      <c r="E8" s="167">
        <v>6016</v>
      </c>
      <c r="F8" s="167">
        <v>4530</v>
      </c>
      <c r="G8" s="167">
        <v>6000</v>
      </c>
      <c r="H8" s="167">
        <v>6500</v>
      </c>
      <c r="I8" s="167">
        <v>6500</v>
      </c>
      <c r="J8" s="167">
        <v>4379.79</v>
      </c>
      <c r="K8" s="251">
        <f t="shared" si="0"/>
        <v>67.381384615384604</v>
      </c>
      <c r="L8" s="91">
        <v>1905.03</v>
      </c>
      <c r="M8" s="141">
        <v>2300</v>
      </c>
    </row>
    <row r="9" spans="1:13" ht="15.75" thickBot="1">
      <c r="A9" s="245"/>
      <c r="B9" s="250">
        <v>2143</v>
      </c>
      <c r="C9" s="165"/>
      <c r="D9" s="166" t="s">
        <v>37</v>
      </c>
      <c r="E9" s="167">
        <v>125417</v>
      </c>
      <c r="F9" s="167">
        <v>24158</v>
      </c>
      <c r="G9" s="167">
        <v>250000</v>
      </c>
      <c r="H9" s="167">
        <v>135000</v>
      </c>
      <c r="I9" s="167">
        <v>135000</v>
      </c>
      <c r="J9" s="167">
        <v>310</v>
      </c>
      <c r="K9" s="251">
        <f t="shared" si="0"/>
        <v>0.22962962962962963</v>
      </c>
      <c r="L9" s="91">
        <v>310</v>
      </c>
      <c r="M9" s="141">
        <v>400</v>
      </c>
    </row>
    <row r="10" spans="1:13" ht="15.75" thickBot="1">
      <c r="A10" s="245"/>
      <c r="B10" s="250">
        <v>2144</v>
      </c>
      <c r="C10" s="165"/>
      <c r="D10" s="166" t="s">
        <v>38</v>
      </c>
      <c r="E10" s="167">
        <v>0</v>
      </c>
      <c r="F10" s="167">
        <v>0</v>
      </c>
      <c r="G10" s="167">
        <v>0</v>
      </c>
      <c r="H10" s="167"/>
      <c r="I10" s="167"/>
      <c r="J10" s="167"/>
      <c r="K10" s="251"/>
      <c r="L10" s="91">
        <v>0</v>
      </c>
      <c r="M10" s="141">
        <v>0</v>
      </c>
    </row>
    <row r="11" spans="1:13" ht="15.75" thickBot="1">
      <c r="A11" s="245"/>
      <c r="B11" s="250">
        <v>2212</v>
      </c>
      <c r="C11" s="165"/>
      <c r="D11" s="166" t="s">
        <v>40</v>
      </c>
      <c r="E11" s="167">
        <v>6527485.5200000005</v>
      </c>
      <c r="F11" s="167">
        <v>9538013.709999999</v>
      </c>
      <c r="G11" s="167">
        <v>20185000</v>
      </c>
      <c r="H11" s="167">
        <v>30410000</v>
      </c>
      <c r="I11" s="167">
        <v>22878500</v>
      </c>
      <c r="J11" s="167">
        <v>20637108.18</v>
      </c>
      <c r="K11" s="251">
        <f t="shared" si="0"/>
        <v>90.203064798828592</v>
      </c>
      <c r="L11" s="91">
        <v>15004936.119999999</v>
      </c>
      <c r="M11" s="141">
        <v>4100000</v>
      </c>
    </row>
    <row r="12" spans="1:13" ht="15.75" thickBot="1">
      <c r="A12" s="245"/>
      <c r="B12" s="250">
        <v>2219</v>
      </c>
      <c r="C12" s="165"/>
      <c r="D12" s="166" t="s">
        <v>122</v>
      </c>
      <c r="E12" s="167">
        <v>10865224.25</v>
      </c>
      <c r="F12" s="167">
        <v>16515087.710000001</v>
      </c>
      <c r="G12" s="167">
        <v>17659500</v>
      </c>
      <c r="H12" s="167">
        <v>4234500</v>
      </c>
      <c r="I12" s="167">
        <v>4234500</v>
      </c>
      <c r="J12" s="167">
        <v>1069393.44</v>
      </c>
      <c r="K12" s="251">
        <f t="shared" si="0"/>
        <v>25.254302515054906</v>
      </c>
      <c r="L12" s="152">
        <v>905609.0199999999</v>
      </c>
      <c r="M12" s="87">
        <v>2339500</v>
      </c>
    </row>
    <row r="13" spans="1:13" ht="15.75" thickBot="1">
      <c r="A13" s="245"/>
      <c r="B13" s="250">
        <v>2221</v>
      </c>
      <c r="C13" s="165"/>
      <c r="D13" s="166" t="s">
        <v>42</v>
      </c>
      <c r="E13" s="167">
        <v>628319.1</v>
      </c>
      <c r="F13" s="167">
        <v>1852302.09</v>
      </c>
      <c r="G13" s="167">
        <v>1712000</v>
      </c>
      <c r="H13" s="167">
        <v>1700000</v>
      </c>
      <c r="I13" s="167">
        <v>1700000</v>
      </c>
      <c r="J13" s="167">
        <v>1574106.45</v>
      </c>
      <c r="K13" s="251">
        <f t="shared" si="0"/>
        <v>92.594497058823521</v>
      </c>
      <c r="L13" s="91">
        <v>1131250.45</v>
      </c>
      <c r="M13" s="141">
        <v>1700000</v>
      </c>
    </row>
    <row r="14" spans="1:13" ht="15.75" thickBot="1">
      <c r="A14" s="245"/>
      <c r="B14" s="250">
        <v>2229</v>
      </c>
      <c r="C14" s="165"/>
      <c r="D14" s="166" t="s">
        <v>43</v>
      </c>
      <c r="E14" s="167">
        <v>6325.35</v>
      </c>
      <c r="F14" s="167">
        <v>1160525.98</v>
      </c>
      <c r="G14" s="167">
        <v>150000</v>
      </c>
      <c r="H14" s="167">
        <v>120000</v>
      </c>
      <c r="I14" s="167">
        <v>120000</v>
      </c>
      <c r="J14" s="167">
        <v>62098</v>
      </c>
      <c r="K14" s="251">
        <f t="shared" si="0"/>
        <v>51.748333333333328</v>
      </c>
      <c r="L14" s="91">
        <v>11560</v>
      </c>
      <c r="M14" s="141">
        <v>15000</v>
      </c>
    </row>
    <row r="15" spans="1:13" ht="15.75" thickBot="1">
      <c r="A15" s="245"/>
      <c r="B15" s="250">
        <v>2292</v>
      </c>
      <c r="C15" s="165"/>
      <c r="D15" s="166" t="s">
        <v>124</v>
      </c>
      <c r="E15" s="167">
        <v>1292679</v>
      </c>
      <c r="F15" s="167">
        <v>1318646</v>
      </c>
      <c r="G15" s="167">
        <v>1350000</v>
      </c>
      <c r="H15" s="167">
        <v>1700000</v>
      </c>
      <c r="I15" s="167">
        <v>1710000</v>
      </c>
      <c r="J15" s="167">
        <v>1708024</v>
      </c>
      <c r="K15" s="251">
        <f t="shared" si="0"/>
        <v>99.884444444444441</v>
      </c>
      <c r="L15" s="91">
        <v>1708024</v>
      </c>
      <c r="M15" s="141">
        <v>1710000</v>
      </c>
    </row>
    <row r="16" spans="1:13" ht="15.75" thickBot="1">
      <c r="A16" s="245"/>
      <c r="B16" s="250">
        <v>2299</v>
      </c>
      <c r="C16" s="165"/>
      <c r="D16" s="166" t="s">
        <v>44</v>
      </c>
      <c r="E16" s="167">
        <v>5133</v>
      </c>
      <c r="F16" s="167">
        <v>485160</v>
      </c>
      <c r="G16" s="167">
        <v>70500</v>
      </c>
      <c r="H16" s="167">
        <v>30000</v>
      </c>
      <c r="I16" s="167">
        <v>50000</v>
      </c>
      <c r="J16" s="167">
        <v>49100</v>
      </c>
      <c r="K16" s="251">
        <f t="shared" si="0"/>
        <v>98.2</v>
      </c>
      <c r="L16" s="91">
        <v>49100</v>
      </c>
      <c r="M16" s="141">
        <v>55700</v>
      </c>
    </row>
    <row r="17" spans="1:13" ht="15.75" thickBot="1">
      <c r="A17" s="245"/>
      <c r="B17" s="250">
        <v>2310</v>
      </c>
      <c r="C17" s="165"/>
      <c r="D17" s="166" t="s">
        <v>45</v>
      </c>
      <c r="E17" s="167">
        <v>96008.41</v>
      </c>
      <c r="F17" s="167">
        <v>49548.6</v>
      </c>
      <c r="G17" s="167">
        <v>47500</v>
      </c>
      <c r="H17" s="167">
        <v>58000</v>
      </c>
      <c r="I17" s="167">
        <v>108000</v>
      </c>
      <c r="J17" s="167">
        <v>59104.959999999999</v>
      </c>
      <c r="K17" s="251">
        <f t="shared" si="0"/>
        <v>54.726814814814816</v>
      </c>
      <c r="L17" s="91">
        <v>4748.87</v>
      </c>
      <c r="M17" s="141">
        <v>8000</v>
      </c>
    </row>
    <row r="18" spans="1:13" ht="15.75" thickBot="1">
      <c r="A18" s="245"/>
      <c r="B18" s="250">
        <v>2321</v>
      </c>
      <c r="C18" s="165"/>
      <c r="D18" s="166" t="s">
        <v>126</v>
      </c>
      <c r="E18" s="167">
        <v>2294498.9299999997</v>
      </c>
      <c r="F18" s="167">
        <v>3788369.4000000004</v>
      </c>
      <c r="G18" s="167">
        <v>8219000</v>
      </c>
      <c r="H18" s="167">
        <v>5916000</v>
      </c>
      <c r="I18" s="167">
        <v>7066000</v>
      </c>
      <c r="J18" s="167">
        <v>5678847.1399999997</v>
      </c>
      <c r="K18" s="251">
        <f t="shared" si="0"/>
        <v>80.368626379847157</v>
      </c>
      <c r="L18" s="159">
        <v>4556264.1400000006</v>
      </c>
      <c r="M18" s="142">
        <v>1357000</v>
      </c>
    </row>
    <row r="19" spans="1:13" ht="15.75" thickBot="1">
      <c r="A19" s="245"/>
      <c r="B19" s="250">
        <v>2369</v>
      </c>
      <c r="C19" s="165"/>
      <c r="D19" s="166" t="s">
        <v>127</v>
      </c>
      <c r="E19" s="167">
        <v>0</v>
      </c>
      <c r="F19" s="167">
        <v>0</v>
      </c>
      <c r="G19" s="167">
        <v>0</v>
      </c>
      <c r="H19" s="167"/>
      <c r="I19" s="167"/>
      <c r="J19" s="167"/>
      <c r="K19" s="251"/>
      <c r="L19" s="91">
        <v>0</v>
      </c>
      <c r="M19" s="141">
        <v>0</v>
      </c>
    </row>
    <row r="20" spans="1:13" ht="15.75" thickBot="1">
      <c r="A20" s="245"/>
      <c r="B20" s="250">
        <v>3111</v>
      </c>
      <c r="C20" s="165"/>
      <c r="D20" s="166" t="s">
        <v>47</v>
      </c>
      <c r="E20" s="167">
        <v>3472632.2199999997</v>
      </c>
      <c r="F20" s="167">
        <v>2672604.4900000002</v>
      </c>
      <c r="G20" s="167">
        <v>2590000</v>
      </c>
      <c r="H20" s="167">
        <v>2696000</v>
      </c>
      <c r="I20" s="167">
        <v>2796000</v>
      </c>
      <c r="J20" s="167">
        <v>2770193.21</v>
      </c>
      <c r="K20" s="251">
        <f t="shared" si="0"/>
        <v>99.077010371959943</v>
      </c>
      <c r="L20" s="152">
        <v>2100087.59</v>
      </c>
      <c r="M20" s="101">
        <v>5825000</v>
      </c>
    </row>
    <row r="21" spans="1:13" ht="15.75" thickBot="1">
      <c r="A21" s="245"/>
      <c r="B21" s="250">
        <v>3113</v>
      </c>
      <c r="C21" s="165"/>
      <c r="D21" s="166" t="s">
        <v>48</v>
      </c>
      <c r="E21" s="167">
        <v>17351115.460000001</v>
      </c>
      <c r="F21" s="167">
        <v>28732080.140000001</v>
      </c>
      <c r="G21" s="167">
        <v>76432000</v>
      </c>
      <c r="H21" s="167">
        <v>151400000</v>
      </c>
      <c r="I21" s="167">
        <v>195676700</v>
      </c>
      <c r="J21" s="167">
        <v>190047714.84</v>
      </c>
      <c r="K21" s="251">
        <f t="shared" si="0"/>
        <v>97.123323747794203</v>
      </c>
      <c r="L21" s="152">
        <v>161544400.15000001</v>
      </c>
      <c r="M21" s="87">
        <v>15292600</v>
      </c>
    </row>
    <row r="22" spans="1:13" ht="15.75" thickBot="1">
      <c r="A22" s="245"/>
      <c r="B22" s="250">
        <v>3115</v>
      </c>
      <c r="C22" s="165"/>
      <c r="D22" s="166" t="s">
        <v>49</v>
      </c>
      <c r="E22" s="167">
        <v>1419690.78</v>
      </c>
      <c r="F22" s="167">
        <v>1630196.06</v>
      </c>
      <c r="G22" s="167">
        <v>1471100</v>
      </c>
      <c r="H22" s="167">
        <v>1610200</v>
      </c>
      <c r="I22" s="167">
        <v>1818000</v>
      </c>
      <c r="J22" s="167">
        <v>1611563.07</v>
      </c>
      <c r="K22" s="251">
        <f t="shared" si="0"/>
        <v>88.644833333333338</v>
      </c>
      <c r="L22" s="91">
        <v>1112749.8699999999</v>
      </c>
      <c r="M22" s="141">
        <v>1596600</v>
      </c>
    </row>
    <row r="23" spans="1:13" ht="15.75" thickBot="1">
      <c r="A23" s="245"/>
      <c r="B23" s="250">
        <v>3239</v>
      </c>
      <c r="C23" s="165"/>
      <c r="D23" s="166" t="s">
        <v>141</v>
      </c>
      <c r="E23" s="167">
        <v>5000</v>
      </c>
      <c r="F23" s="167">
        <v>5000</v>
      </c>
      <c r="G23" s="167">
        <v>5000</v>
      </c>
      <c r="H23" s="167"/>
      <c r="I23" s="167">
        <v>5000</v>
      </c>
      <c r="J23" s="167">
        <v>5000</v>
      </c>
      <c r="K23" s="251">
        <f t="shared" si="0"/>
        <v>100</v>
      </c>
      <c r="L23" s="91">
        <v>5000</v>
      </c>
      <c r="M23" s="141">
        <v>5000</v>
      </c>
    </row>
    <row r="24" spans="1:13" ht="15.75" thickBot="1">
      <c r="A24" s="245"/>
      <c r="B24" s="250">
        <v>3311</v>
      </c>
      <c r="C24" s="165"/>
      <c r="D24" s="166" t="s">
        <v>142</v>
      </c>
      <c r="E24" s="167">
        <v>0</v>
      </c>
      <c r="F24" s="167">
        <v>62676</v>
      </c>
      <c r="G24" s="167">
        <v>32000</v>
      </c>
      <c r="H24" s="167"/>
      <c r="I24" s="167">
        <v>43200</v>
      </c>
      <c r="J24" s="167">
        <v>43200</v>
      </c>
      <c r="K24" s="251">
        <f t="shared" si="0"/>
        <v>100</v>
      </c>
      <c r="L24" s="91">
        <v>43200</v>
      </c>
      <c r="M24" s="141">
        <v>40000</v>
      </c>
    </row>
    <row r="25" spans="1:13" ht="15.75" thickBot="1">
      <c r="A25" s="245"/>
      <c r="B25" s="250">
        <v>3314</v>
      </c>
      <c r="C25" s="165"/>
      <c r="D25" s="166" t="s">
        <v>50</v>
      </c>
      <c r="E25" s="167">
        <v>1584093.4500000004</v>
      </c>
      <c r="F25" s="167">
        <v>1748471.97</v>
      </c>
      <c r="G25" s="167">
        <v>2661000</v>
      </c>
      <c r="H25" s="167">
        <v>2244500</v>
      </c>
      <c r="I25" s="167">
        <v>2189500</v>
      </c>
      <c r="J25" s="167">
        <v>1948230.82</v>
      </c>
      <c r="K25" s="251">
        <f t="shared" si="0"/>
        <v>88.980626627083808</v>
      </c>
      <c r="L25" s="91">
        <v>1322025.9599999997</v>
      </c>
      <c r="M25" s="141">
        <v>2092300</v>
      </c>
    </row>
    <row r="26" spans="1:13" ht="15.75" thickBot="1">
      <c r="A26" s="245"/>
      <c r="B26" s="250">
        <v>3319</v>
      </c>
      <c r="C26" s="165"/>
      <c r="D26" s="166" t="s">
        <v>52</v>
      </c>
      <c r="E26" s="167">
        <v>183225.5</v>
      </c>
      <c r="F26" s="167">
        <v>134045</v>
      </c>
      <c r="G26" s="167">
        <v>157800</v>
      </c>
      <c r="H26" s="167">
        <v>86000</v>
      </c>
      <c r="I26" s="167">
        <v>153800</v>
      </c>
      <c r="J26" s="167">
        <v>68800</v>
      </c>
      <c r="K26" s="251">
        <f t="shared" si="0"/>
        <v>44.733420026007806</v>
      </c>
      <c r="L26" s="91">
        <v>67800</v>
      </c>
      <c r="M26" s="141">
        <v>80000</v>
      </c>
    </row>
    <row r="27" spans="1:13" ht="15.75" thickBot="1">
      <c r="A27" s="245"/>
      <c r="B27" s="250">
        <v>3322</v>
      </c>
      <c r="C27" s="165"/>
      <c r="D27" s="166" t="s">
        <v>147</v>
      </c>
      <c r="E27" s="167">
        <v>191336.76</v>
      </c>
      <c r="F27" s="167">
        <v>130835</v>
      </c>
      <c r="G27" s="167">
        <v>15000</v>
      </c>
      <c r="H27" s="167">
        <v>120000</v>
      </c>
      <c r="I27" s="167">
        <v>120000</v>
      </c>
      <c r="J27" s="167"/>
      <c r="K27" s="251"/>
      <c r="L27" s="91">
        <v>0</v>
      </c>
      <c r="M27" s="141">
        <v>15000</v>
      </c>
    </row>
    <row r="28" spans="1:13" ht="15.75" thickBot="1">
      <c r="A28" s="245"/>
      <c r="B28" s="250">
        <v>3326</v>
      </c>
      <c r="C28" s="165"/>
      <c r="D28" s="166" t="s">
        <v>149</v>
      </c>
      <c r="E28" s="167">
        <v>11000</v>
      </c>
      <c r="F28" s="167">
        <v>0</v>
      </c>
      <c r="G28" s="167">
        <v>113500</v>
      </c>
      <c r="H28" s="167">
        <v>102000</v>
      </c>
      <c r="I28" s="167">
        <v>102000</v>
      </c>
      <c r="J28" s="167"/>
      <c r="K28" s="251"/>
      <c r="L28" s="91">
        <v>0</v>
      </c>
      <c r="M28" s="141">
        <v>100000</v>
      </c>
    </row>
    <row r="29" spans="1:13" ht="15.75" thickBot="1">
      <c r="A29" s="245"/>
      <c r="B29" s="250">
        <v>3329</v>
      </c>
      <c r="C29" s="165"/>
      <c r="D29" s="166" t="s">
        <v>150</v>
      </c>
      <c r="E29" s="167">
        <v>8300</v>
      </c>
      <c r="F29" s="167">
        <v>23944</v>
      </c>
      <c r="G29" s="167">
        <v>24500</v>
      </c>
      <c r="H29" s="167"/>
      <c r="I29" s="167">
        <v>25000</v>
      </c>
      <c r="J29" s="167">
        <v>25000</v>
      </c>
      <c r="K29" s="251">
        <f t="shared" si="0"/>
        <v>100</v>
      </c>
      <c r="L29" s="91">
        <v>25000</v>
      </c>
      <c r="M29" s="141">
        <v>25000</v>
      </c>
    </row>
    <row r="30" spans="1:13" ht="15.75" thickBot="1">
      <c r="A30" s="245"/>
      <c r="B30" s="250">
        <v>3341</v>
      </c>
      <c r="C30" s="165"/>
      <c r="D30" s="166" t="s">
        <v>53</v>
      </c>
      <c r="E30" s="167">
        <v>310570</v>
      </c>
      <c r="F30" s="167">
        <v>194246.44</v>
      </c>
      <c r="G30" s="167">
        <v>506000</v>
      </c>
      <c r="H30" s="167">
        <v>190000</v>
      </c>
      <c r="I30" s="167">
        <v>270000</v>
      </c>
      <c r="J30" s="167">
        <v>229398.06</v>
      </c>
      <c r="K30" s="251">
        <f t="shared" si="0"/>
        <v>84.962244444444451</v>
      </c>
      <c r="L30" s="91">
        <v>198700.21</v>
      </c>
      <c r="M30" s="141">
        <v>220600</v>
      </c>
    </row>
    <row r="31" spans="1:13" ht="15.75" thickBot="1">
      <c r="A31" s="245"/>
      <c r="B31" s="250">
        <v>3349</v>
      </c>
      <c r="C31" s="165"/>
      <c r="D31" s="166" t="s">
        <v>151</v>
      </c>
      <c r="E31" s="167">
        <v>365959.78</v>
      </c>
      <c r="F31" s="167">
        <v>325409.8</v>
      </c>
      <c r="G31" s="167">
        <v>500000</v>
      </c>
      <c r="H31" s="167">
        <v>390000</v>
      </c>
      <c r="I31" s="167">
        <v>330000</v>
      </c>
      <c r="J31" s="167">
        <v>297839.40000000002</v>
      </c>
      <c r="K31" s="251">
        <f t="shared" si="0"/>
        <v>90.254363636363649</v>
      </c>
      <c r="L31" s="91">
        <v>182023.4</v>
      </c>
      <c r="M31" s="141">
        <v>288800</v>
      </c>
    </row>
    <row r="32" spans="1:13" ht="15.75" thickBot="1">
      <c r="A32" s="245"/>
      <c r="B32" s="250">
        <v>3392</v>
      </c>
      <c r="C32" s="165"/>
      <c r="D32" s="166" t="s">
        <v>55</v>
      </c>
      <c r="E32" s="167">
        <v>390033.25</v>
      </c>
      <c r="F32" s="167">
        <v>697285.12</v>
      </c>
      <c r="G32" s="167">
        <v>1054500</v>
      </c>
      <c r="H32" s="167">
        <v>254500</v>
      </c>
      <c r="I32" s="167">
        <v>254500</v>
      </c>
      <c r="J32" s="167">
        <v>135300.6</v>
      </c>
      <c r="K32" s="251">
        <f t="shared" si="0"/>
        <v>53.163300589390957</v>
      </c>
      <c r="L32" s="91">
        <v>35499.839999999997</v>
      </c>
      <c r="M32" s="141">
        <v>156900</v>
      </c>
    </row>
    <row r="33" spans="1:13" ht="15.75" thickBot="1">
      <c r="A33" s="245"/>
      <c r="B33" s="250">
        <v>3399</v>
      </c>
      <c r="C33" s="165"/>
      <c r="D33" s="166" t="s">
        <v>56</v>
      </c>
      <c r="E33" s="167">
        <v>1016036.1600000001</v>
      </c>
      <c r="F33" s="167">
        <v>1754603.98</v>
      </c>
      <c r="G33" s="167">
        <v>1519000</v>
      </c>
      <c r="H33" s="167">
        <v>980000</v>
      </c>
      <c r="I33" s="167">
        <v>998000</v>
      </c>
      <c r="J33" s="167">
        <v>909611.6</v>
      </c>
      <c r="K33" s="251">
        <f t="shared" si="0"/>
        <v>91.143446893787569</v>
      </c>
      <c r="L33" s="91">
        <v>733298.95</v>
      </c>
      <c r="M33" s="140">
        <v>874500</v>
      </c>
    </row>
    <row r="34" spans="1:13" ht="15.75" thickBot="1">
      <c r="A34" s="245"/>
      <c r="B34" s="250">
        <v>3412</v>
      </c>
      <c r="C34" s="165"/>
      <c r="D34" s="166" t="s">
        <v>152</v>
      </c>
      <c r="E34" s="167">
        <v>331574.48</v>
      </c>
      <c r="F34" s="167">
        <v>437519.47</v>
      </c>
      <c r="G34" s="167">
        <v>7000</v>
      </c>
      <c r="H34" s="167">
        <v>20000</v>
      </c>
      <c r="I34" s="167">
        <v>80000</v>
      </c>
      <c r="J34" s="167">
        <v>65308</v>
      </c>
      <c r="K34" s="251">
        <f t="shared" si="0"/>
        <v>81.635000000000005</v>
      </c>
      <c r="L34" s="91">
        <v>13120</v>
      </c>
      <c r="M34" s="140">
        <v>271300</v>
      </c>
    </row>
    <row r="35" spans="1:13" ht="15.75" thickBot="1">
      <c r="A35" s="245"/>
      <c r="B35" s="250">
        <v>3419</v>
      </c>
      <c r="C35" s="165"/>
      <c r="D35" s="166" t="s">
        <v>153</v>
      </c>
      <c r="E35" s="167">
        <v>1254255.21</v>
      </c>
      <c r="F35" s="167">
        <v>2978218.69</v>
      </c>
      <c r="G35" s="167">
        <v>4684500</v>
      </c>
      <c r="H35" s="167">
        <v>20500</v>
      </c>
      <c r="I35" s="167">
        <v>771500</v>
      </c>
      <c r="J35" s="167">
        <v>751000</v>
      </c>
      <c r="K35" s="251">
        <f t="shared" si="0"/>
        <v>97.342838626053137</v>
      </c>
      <c r="L35" s="91">
        <v>751000</v>
      </c>
      <c r="M35" s="140">
        <v>750000</v>
      </c>
    </row>
    <row r="36" spans="1:13" ht="15.75" thickBot="1">
      <c r="A36" s="245"/>
      <c r="B36" s="250">
        <v>3421</v>
      </c>
      <c r="C36" s="165"/>
      <c r="D36" s="166" t="s">
        <v>154</v>
      </c>
      <c r="E36" s="167">
        <v>987137</v>
      </c>
      <c r="F36" s="167">
        <v>194885.50999999998</v>
      </c>
      <c r="G36" s="167">
        <v>454800</v>
      </c>
      <c r="H36" s="167">
        <v>285000</v>
      </c>
      <c r="I36" s="167">
        <v>458400</v>
      </c>
      <c r="J36" s="167">
        <v>207892.8</v>
      </c>
      <c r="K36" s="251">
        <f t="shared" si="0"/>
        <v>45.351832460732986</v>
      </c>
      <c r="L36" s="91">
        <v>205993.1</v>
      </c>
      <c r="M36" s="140">
        <v>305000</v>
      </c>
    </row>
    <row r="37" spans="1:13" ht="15.75" thickBot="1">
      <c r="A37" s="245"/>
      <c r="B37" s="250">
        <v>3429</v>
      </c>
      <c r="C37" s="165"/>
      <c r="D37" s="166" t="s">
        <v>155</v>
      </c>
      <c r="E37" s="167">
        <v>249500</v>
      </c>
      <c r="F37" s="167">
        <v>304000</v>
      </c>
      <c r="G37" s="167">
        <v>432500</v>
      </c>
      <c r="H37" s="167">
        <v>1800000</v>
      </c>
      <c r="I37" s="167">
        <v>966700</v>
      </c>
      <c r="J37" s="167">
        <v>940629.1</v>
      </c>
      <c r="K37" s="251">
        <f t="shared" si="0"/>
        <v>97.303103341264091</v>
      </c>
      <c r="L37" s="152">
        <v>956952</v>
      </c>
      <c r="M37" s="101">
        <v>300000</v>
      </c>
    </row>
    <row r="38" spans="1:13" ht="15.75" thickBot="1">
      <c r="A38" s="245"/>
      <c r="B38" s="250">
        <v>3612</v>
      </c>
      <c r="C38" s="165"/>
      <c r="D38" s="166" t="s">
        <v>58</v>
      </c>
      <c r="E38" s="167">
        <v>899123.67999999993</v>
      </c>
      <c r="F38" s="167">
        <v>1340577.67</v>
      </c>
      <c r="G38" s="167">
        <v>789500</v>
      </c>
      <c r="H38" s="167">
        <v>1899500</v>
      </c>
      <c r="I38" s="167">
        <v>1095500</v>
      </c>
      <c r="J38" s="167">
        <v>696145.7</v>
      </c>
      <c r="K38" s="251">
        <f t="shared" si="0"/>
        <v>63.545933363760831</v>
      </c>
      <c r="L38" s="91">
        <v>614378.99</v>
      </c>
      <c r="M38" s="140">
        <v>573500</v>
      </c>
    </row>
    <row r="39" spans="1:13" ht="15.75" thickBot="1">
      <c r="A39" s="245"/>
      <c r="B39" s="250">
        <v>3613</v>
      </c>
      <c r="C39" s="165"/>
      <c r="D39" s="166" t="s">
        <v>59</v>
      </c>
      <c r="E39" s="167">
        <v>24963756.099999998</v>
      </c>
      <c r="F39" s="167">
        <v>3849575.3500000006</v>
      </c>
      <c r="G39" s="167">
        <v>6219600</v>
      </c>
      <c r="H39" s="167">
        <v>7420600</v>
      </c>
      <c r="I39" s="167">
        <v>16920600</v>
      </c>
      <c r="J39" s="167">
        <v>9926009.8200000003</v>
      </c>
      <c r="K39" s="251">
        <f t="shared" si="0"/>
        <v>58.6622804155881</v>
      </c>
      <c r="L39" s="91">
        <v>2381022.8899999997</v>
      </c>
      <c r="M39" s="140">
        <v>32671300</v>
      </c>
    </row>
    <row r="40" spans="1:13" ht="15.75" thickBot="1">
      <c r="A40" s="245"/>
      <c r="B40" s="250">
        <v>3631</v>
      </c>
      <c r="C40" s="165"/>
      <c r="D40" s="166" t="s">
        <v>60</v>
      </c>
      <c r="E40" s="167">
        <v>2466663.15</v>
      </c>
      <c r="F40" s="167">
        <v>2493360.4300000002</v>
      </c>
      <c r="G40" s="167">
        <v>3000000</v>
      </c>
      <c r="H40" s="167">
        <v>2250000</v>
      </c>
      <c r="I40" s="167">
        <v>5242500</v>
      </c>
      <c r="J40" s="167">
        <v>5096122.49</v>
      </c>
      <c r="K40" s="251">
        <f t="shared" si="0"/>
        <v>97.207868192656179</v>
      </c>
      <c r="L40" s="91">
        <v>3317656.67</v>
      </c>
      <c r="M40" s="140">
        <v>2770000</v>
      </c>
    </row>
    <row r="41" spans="1:13" ht="15.75" thickBot="1">
      <c r="A41" s="245"/>
      <c r="B41" s="250">
        <v>3632</v>
      </c>
      <c r="C41" s="165"/>
      <c r="D41" s="166" t="s">
        <v>61</v>
      </c>
      <c r="E41" s="167">
        <v>644604.56000000006</v>
      </c>
      <c r="F41" s="167">
        <v>6669096.4399999995</v>
      </c>
      <c r="G41" s="167">
        <v>3457400</v>
      </c>
      <c r="H41" s="167">
        <v>248500</v>
      </c>
      <c r="I41" s="167">
        <v>353500</v>
      </c>
      <c r="J41" s="167">
        <v>319157.53999999998</v>
      </c>
      <c r="K41" s="251">
        <f t="shared" si="0"/>
        <v>90.285018387553038</v>
      </c>
      <c r="L41" s="91">
        <v>233515.14</v>
      </c>
      <c r="M41" s="140">
        <v>9667600</v>
      </c>
    </row>
    <row r="42" spans="1:13" ht="15.75" thickBot="1">
      <c r="A42" s="245"/>
      <c r="B42" s="250">
        <v>3633</v>
      </c>
      <c r="C42" s="165"/>
      <c r="D42" s="166" t="s">
        <v>159</v>
      </c>
      <c r="E42" s="167">
        <v>24200</v>
      </c>
      <c r="F42" s="167">
        <v>4200</v>
      </c>
      <c r="G42" s="167">
        <v>0</v>
      </c>
      <c r="H42" s="167">
        <v>20000</v>
      </c>
      <c r="I42" s="167">
        <v>20000</v>
      </c>
      <c r="J42" s="167"/>
      <c r="K42" s="251"/>
      <c r="L42" s="91">
        <v>0</v>
      </c>
      <c r="M42" s="140">
        <v>0</v>
      </c>
    </row>
    <row r="43" spans="1:13" ht="15.75" thickBot="1">
      <c r="A43" s="245"/>
      <c r="B43" s="250">
        <v>3635</v>
      </c>
      <c r="C43" s="165"/>
      <c r="D43" s="166" t="s">
        <v>161</v>
      </c>
      <c r="E43" s="167">
        <v>972039</v>
      </c>
      <c r="F43" s="167">
        <v>0</v>
      </c>
      <c r="G43" s="167">
        <v>190000</v>
      </c>
      <c r="H43" s="167">
        <v>0</v>
      </c>
      <c r="I43" s="167">
        <v>926500</v>
      </c>
      <c r="J43" s="167">
        <v>925650</v>
      </c>
      <c r="K43" s="251">
        <f t="shared" si="0"/>
        <v>99.908256880733944</v>
      </c>
      <c r="L43" s="91">
        <v>0</v>
      </c>
      <c r="M43" s="140">
        <v>0</v>
      </c>
    </row>
    <row r="44" spans="1:13" ht="15.75" thickBot="1">
      <c r="A44" s="245"/>
      <c r="B44" s="250">
        <v>3636</v>
      </c>
      <c r="C44" s="165"/>
      <c r="D44" s="166" t="s">
        <v>162</v>
      </c>
      <c r="E44" s="167">
        <v>30806</v>
      </c>
      <c r="F44" s="167">
        <v>41629</v>
      </c>
      <c r="G44" s="167">
        <v>45100</v>
      </c>
      <c r="H44" s="167">
        <v>100000</v>
      </c>
      <c r="I44" s="167">
        <v>552800</v>
      </c>
      <c r="J44" s="167">
        <v>530827.24</v>
      </c>
      <c r="K44" s="251">
        <f t="shared" si="0"/>
        <v>96.025188133140375</v>
      </c>
      <c r="L44" s="152">
        <v>512345</v>
      </c>
      <c r="M44" s="101">
        <v>3300000</v>
      </c>
    </row>
    <row r="45" spans="1:13" ht="15.75" thickBot="1">
      <c r="A45" s="245"/>
      <c r="B45" s="250">
        <v>3639</v>
      </c>
      <c r="C45" s="165"/>
      <c r="D45" s="166" t="s">
        <v>63</v>
      </c>
      <c r="E45" s="167">
        <v>4151152</v>
      </c>
      <c r="F45" s="167">
        <v>17138155</v>
      </c>
      <c r="G45" s="167">
        <v>35636500</v>
      </c>
      <c r="H45" s="167">
        <v>230000</v>
      </c>
      <c r="I45" s="167">
        <v>2583100</v>
      </c>
      <c r="J45" s="167">
        <v>2260573.7999999998</v>
      </c>
      <c r="K45" s="251">
        <f t="shared" si="0"/>
        <v>87.513987069799853</v>
      </c>
      <c r="L45" s="91">
        <v>2023069</v>
      </c>
      <c r="M45" s="140">
        <v>882200</v>
      </c>
    </row>
    <row r="46" spans="1:13" ht="15.75" thickBot="1">
      <c r="A46" s="245"/>
      <c r="B46" s="250">
        <v>3721</v>
      </c>
      <c r="C46" s="165"/>
      <c r="D46" s="166" t="s">
        <v>168</v>
      </c>
      <c r="E46" s="167">
        <v>0</v>
      </c>
      <c r="F46" s="167">
        <v>0</v>
      </c>
      <c r="G46" s="167">
        <v>0</v>
      </c>
      <c r="H46" s="167"/>
      <c r="I46" s="167"/>
      <c r="J46" s="167"/>
      <c r="K46" s="251"/>
      <c r="L46" s="152">
        <v>0</v>
      </c>
      <c r="M46" s="101">
        <v>0</v>
      </c>
    </row>
    <row r="47" spans="1:13" ht="15.75" thickBot="1">
      <c r="A47" s="245"/>
      <c r="B47" s="250">
        <v>3722</v>
      </c>
      <c r="C47" s="165"/>
      <c r="D47" s="166" t="s">
        <v>66</v>
      </c>
      <c r="E47" s="167">
        <v>4536607</v>
      </c>
      <c r="F47" s="167">
        <v>1188940</v>
      </c>
      <c r="G47" s="167">
        <v>0</v>
      </c>
      <c r="H47" s="167"/>
      <c r="I47" s="167"/>
      <c r="J47" s="167"/>
      <c r="K47" s="251"/>
      <c r="L47" s="142">
        <v>0</v>
      </c>
      <c r="M47" s="143"/>
    </row>
    <row r="48" spans="1:13" ht="15.75" thickBot="1">
      <c r="A48" s="245"/>
      <c r="B48" s="250">
        <v>3723</v>
      </c>
      <c r="C48" s="165"/>
      <c r="D48" s="166" t="s">
        <v>66</v>
      </c>
      <c r="E48" s="167">
        <v>452139.08</v>
      </c>
      <c r="F48" s="167">
        <v>127779.07</v>
      </c>
      <c r="G48" s="167">
        <v>200000</v>
      </c>
      <c r="H48" s="167">
        <v>200000</v>
      </c>
      <c r="I48" s="167">
        <v>200000</v>
      </c>
      <c r="J48" s="167">
        <v>6161</v>
      </c>
      <c r="K48" s="251">
        <f t="shared" si="0"/>
        <v>3.0804999999999998</v>
      </c>
      <c r="L48" s="91">
        <v>6161</v>
      </c>
      <c r="M48" s="140">
        <v>4060000</v>
      </c>
    </row>
    <row r="49" spans="1:13" ht="15.75" thickBot="1">
      <c r="A49" s="245"/>
      <c r="B49" s="250">
        <v>3725</v>
      </c>
      <c r="C49" s="165"/>
      <c r="D49" s="166" t="s">
        <v>169</v>
      </c>
      <c r="E49" s="167">
        <v>375754.9</v>
      </c>
      <c r="F49" s="167">
        <v>391448</v>
      </c>
      <c r="G49" s="167">
        <v>420000</v>
      </c>
      <c r="H49" s="167">
        <v>260000</v>
      </c>
      <c r="I49" s="167">
        <v>260000</v>
      </c>
      <c r="J49" s="167"/>
      <c r="K49" s="251"/>
      <c r="L49" s="91">
        <v>0</v>
      </c>
      <c r="M49" s="140">
        <v>0</v>
      </c>
    </row>
    <row r="50" spans="1:13" ht="15.75" thickBot="1">
      <c r="A50" s="245"/>
      <c r="B50" s="250">
        <v>3729</v>
      </c>
      <c r="C50" s="165"/>
      <c r="D50" s="166" t="s">
        <v>69</v>
      </c>
      <c r="E50" s="167">
        <v>1265102.8</v>
      </c>
      <c r="F50" s="167">
        <v>7395808.25</v>
      </c>
      <c r="G50" s="167">
        <v>27402000</v>
      </c>
      <c r="H50" s="167">
        <v>12430000</v>
      </c>
      <c r="I50" s="167">
        <v>26890000</v>
      </c>
      <c r="J50" s="167">
        <v>21284891.84</v>
      </c>
      <c r="K50" s="251">
        <f t="shared" si="0"/>
        <v>79.155417776124949</v>
      </c>
      <c r="L50" s="91">
        <v>10067442.49</v>
      </c>
      <c r="M50" s="140">
        <v>11425000</v>
      </c>
    </row>
    <row r="51" spans="1:13" ht="15.75" thickBot="1">
      <c r="A51" s="245"/>
      <c r="B51" s="250">
        <v>3732</v>
      </c>
      <c r="C51" s="165"/>
      <c r="D51" s="166" t="s">
        <v>172</v>
      </c>
      <c r="E51" s="167">
        <v>1584685.88</v>
      </c>
      <c r="F51" s="167">
        <v>958560.1</v>
      </c>
      <c r="G51" s="167">
        <v>109330700</v>
      </c>
      <c r="H51" s="167">
        <v>83191400</v>
      </c>
      <c r="I51" s="167">
        <v>161191400</v>
      </c>
      <c r="J51" s="167">
        <v>124293718.93000001</v>
      </c>
      <c r="K51" s="251">
        <f t="shared" si="0"/>
        <v>77.109398472871376</v>
      </c>
      <c r="L51" s="91">
        <v>94341218.980000004</v>
      </c>
      <c r="M51" s="140">
        <v>2342200</v>
      </c>
    </row>
    <row r="52" spans="1:13" ht="15.75" thickBot="1">
      <c r="A52" s="245"/>
      <c r="B52" s="250">
        <v>3739</v>
      </c>
      <c r="C52" s="165"/>
      <c r="D52" s="166" t="s">
        <v>70</v>
      </c>
      <c r="E52" s="167">
        <v>42500</v>
      </c>
      <c r="F52" s="167">
        <v>5000</v>
      </c>
      <c r="G52" s="167">
        <v>67500</v>
      </c>
      <c r="H52" s="167"/>
      <c r="I52" s="167"/>
      <c r="J52" s="167"/>
      <c r="K52" s="251"/>
      <c r="L52" s="91">
        <v>0</v>
      </c>
      <c r="M52" s="140">
        <v>0</v>
      </c>
    </row>
    <row r="53" spans="1:13" ht="15.75" thickBot="1">
      <c r="A53" s="245"/>
      <c r="B53" s="250">
        <v>3742</v>
      </c>
      <c r="C53" s="165"/>
      <c r="D53" s="166" t="s">
        <v>173</v>
      </c>
      <c r="E53" s="167">
        <v>0</v>
      </c>
      <c r="F53" s="167">
        <v>0</v>
      </c>
      <c r="G53" s="167">
        <v>0</v>
      </c>
      <c r="H53" s="167"/>
      <c r="I53" s="167"/>
      <c r="J53" s="167"/>
      <c r="K53" s="251"/>
      <c r="L53" s="160">
        <v>0</v>
      </c>
      <c r="M53" s="144">
        <v>0</v>
      </c>
    </row>
    <row r="54" spans="1:13" ht="15.75" thickBot="1">
      <c r="A54" s="246"/>
      <c r="B54" s="250">
        <v>3743</v>
      </c>
      <c r="C54" s="165"/>
      <c r="D54" s="166" t="s">
        <v>286</v>
      </c>
      <c r="E54" s="167">
        <v>0</v>
      </c>
      <c r="F54" s="167">
        <v>0</v>
      </c>
      <c r="G54" s="167">
        <v>0</v>
      </c>
      <c r="H54" s="167"/>
      <c r="I54" s="167">
        <v>10900000</v>
      </c>
      <c r="J54" s="167">
        <v>2178</v>
      </c>
      <c r="K54" s="251">
        <f t="shared" si="0"/>
        <v>1.998165137614679E-2</v>
      </c>
      <c r="L54" s="161">
        <v>2178</v>
      </c>
      <c r="M54" s="106">
        <v>0</v>
      </c>
    </row>
    <row r="55" spans="1:13" ht="15.75" thickBot="1">
      <c r="A55" s="245"/>
      <c r="B55" s="250">
        <v>3744</v>
      </c>
      <c r="C55" s="165"/>
      <c r="D55" s="166" t="s">
        <v>71</v>
      </c>
      <c r="E55" s="167">
        <v>4587853</v>
      </c>
      <c r="F55" s="167">
        <v>38153.630000000005</v>
      </c>
      <c r="G55" s="167">
        <v>146000</v>
      </c>
      <c r="H55" s="167">
        <v>20000</v>
      </c>
      <c r="I55" s="167">
        <v>141000</v>
      </c>
      <c r="J55" s="167">
        <v>49672.78</v>
      </c>
      <c r="K55" s="251">
        <f t="shared" si="0"/>
        <v>35.228921985815603</v>
      </c>
      <c r="L55" s="91">
        <v>45408.74</v>
      </c>
      <c r="M55" s="140">
        <v>81000</v>
      </c>
    </row>
    <row r="56" spans="1:13" ht="15.75" thickBot="1">
      <c r="A56" s="245"/>
      <c r="B56" s="250">
        <v>3745</v>
      </c>
      <c r="C56" s="165"/>
      <c r="D56" s="166" t="s">
        <v>72</v>
      </c>
      <c r="E56" s="167">
        <v>9019255.1199999992</v>
      </c>
      <c r="F56" s="167">
        <v>19634959.270000003</v>
      </c>
      <c r="G56" s="167">
        <v>9860000</v>
      </c>
      <c r="H56" s="167">
        <v>8860000</v>
      </c>
      <c r="I56" s="167">
        <v>10295300</v>
      </c>
      <c r="J56" s="167">
        <v>9223828.6500000004</v>
      </c>
      <c r="K56" s="251">
        <f t="shared" si="0"/>
        <v>89.592616533758132</v>
      </c>
      <c r="L56" s="91">
        <v>7227605.1400000006</v>
      </c>
      <c r="M56" s="140">
        <v>10806000</v>
      </c>
    </row>
    <row r="57" spans="1:13" ht="15.75" thickBot="1">
      <c r="A57" s="245"/>
      <c r="B57" s="250">
        <v>3792</v>
      </c>
      <c r="C57" s="165"/>
      <c r="D57" s="166" t="s">
        <v>176</v>
      </c>
      <c r="E57" s="167">
        <v>0</v>
      </c>
      <c r="F57" s="167">
        <v>0</v>
      </c>
      <c r="G57" s="167">
        <v>0</v>
      </c>
      <c r="H57" s="167"/>
      <c r="I57" s="167"/>
      <c r="J57" s="167"/>
      <c r="K57" s="251"/>
      <c r="L57" s="91">
        <v>0</v>
      </c>
      <c r="M57" s="140">
        <v>0</v>
      </c>
    </row>
    <row r="58" spans="1:13" ht="15.75" thickBot="1">
      <c r="A58" s="245"/>
      <c r="B58" s="250">
        <v>3900</v>
      </c>
      <c r="C58" s="165"/>
      <c r="D58" s="166" t="s">
        <v>180</v>
      </c>
      <c r="E58" s="167">
        <v>151978.35</v>
      </c>
      <c r="F58" s="167">
        <v>181745</v>
      </c>
      <c r="G58" s="167">
        <v>193600</v>
      </c>
      <c r="H58" s="167">
        <v>240000</v>
      </c>
      <c r="I58" s="167">
        <v>310000</v>
      </c>
      <c r="J58" s="167">
        <v>94472</v>
      </c>
      <c r="K58" s="251">
        <f t="shared" si="0"/>
        <v>30.474838709677421</v>
      </c>
      <c r="L58" s="91">
        <v>57466</v>
      </c>
      <c r="M58" s="140">
        <v>203000</v>
      </c>
    </row>
    <row r="59" spans="1:13" ht="15.75" thickBot="1">
      <c r="A59" s="245"/>
      <c r="B59" s="250">
        <v>4179</v>
      </c>
      <c r="C59" s="165"/>
      <c r="D59" s="166" t="s">
        <v>76</v>
      </c>
      <c r="E59" s="167">
        <v>8852.61</v>
      </c>
      <c r="F59" s="167">
        <v>0</v>
      </c>
      <c r="G59" s="167">
        <v>0</v>
      </c>
      <c r="H59" s="167"/>
      <c r="I59" s="167"/>
      <c r="J59" s="167"/>
      <c r="K59" s="251"/>
      <c r="L59" s="91">
        <v>0</v>
      </c>
      <c r="M59" s="140">
        <v>0</v>
      </c>
    </row>
    <row r="60" spans="1:13" ht="15.75" thickBot="1">
      <c r="A60" s="245"/>
      <c r="B60" s="250">
        <v>4339</v>
      </c>
      <c r="C60" s="165"/>
      <c r="D60" s="166" t="s">
        <v>184</v>
      </c>
      <c r="E60" s="167">
        <v>7936285.0300000003</v>
      </c>
      <c r="F60" s="167">
        <v>9155608.040000001</v>
      </c>
      <c r="G60" s="167">
        <v>13771450</v>
      </c>
      <c r="H60" s="167">
        <v>10368800</v>
      </c>
      <c r="I60" s="167">
        <v>16169800</v>
      </c>
      <c r="J60" s="167">
        <v>9198331.4600000009</v>
      </c>
      <c r="K60" s="251">
        <f t="shared" si="0"/>
        <v>56.885870326163591</v>
      </c>
      <c r="L60" s="91">
        <v>5678509.3899999997</v>
      </c>
      <c r="M60" s="140">
        <v>12054900</v>
      </c>
    </row>
    <row r="61" spans="1:13" ht="15.75" thickBot="1">
      <c r="A61" s="245"/>
      <c r="B61" s="250">
        <v>4341</v>
      </c>
      <c r="C61" s="165"/>
      <c r="D61" s="166" t="s">
        <v>185</v>
      </c>
      <c r="E61" s="167">
        <v>1616131.9799999997</v>
      </c>
      <c r="F61" s="167">
        <v>1762987.98</v>
      </c>
      <c r="G61" s="167">
        <v>1938914</v>
      </c>
      <c r="H61" s="167">
        <v>2114200</v>
      </c>
      <c r="I61" s="167">
        <v>2114200</v>
      </c>
      <c r="J61" s="167">
        <v>1954294.99</v>
      </c>
      <c r="K61" s="251">
        <f t="shared" si="0"/>
        <v>92.43661857913159</v>
      </c>
      <c r="L61" s="91">
        <v>1205917.82</v>
      </c>
      <c r="M61" s="140">
        <v>2617200</v>
      </c>
    </row>
    <row r="62" spans="1:13" ht="15.75" thickBot="1">
      <c r="A62" s="245"/>
      <c r="B62" s="250">
        <v>4349</v>
      </c>
      <c r="C62" s="165"/>
      <c r="D62" s="166" t="s">
        <v>184</v>
      </c>
      <c r="E62" s="167">
        <v>0</v>
      </c>
      <c r="F62" s="167">
        <v>0</v>
      </c>
      <c r="G62" s="167">
        <v>20000</v>
      </c>
      <c r="H62" s="167">
        <v>20000</v>
      </c>
      <c r="I62" s="167">
        <v>20000</v>
      </c>
      <c r="J62" s="167"/>
      <c r="K62" s="251"/>
      <c r="L62" s="91">
        <v>0</v>
      </c>
      <c r="M62" s="140">
        <v>20000</v>
      </c>
    </row>
    <row r="63" spans="1:13" ht="15.75" thickBot="1">
      <c r="A63" s="245"/>
      <c r="B63" s="250">
        <v>4351</v>
      </c>
      <c r="C63" s="165"/>
      <c r="D63" s="166" t="s">
        <v>79</v>
      </c>
      <c r="E63" s="167">
        <v>1763252.19</v>
      </c>
      <c r="F63" s="167">
        <v>2234845.9699999997</v>
      </c>
      <c r="G63" s="167">
        <v>3459800</v>
      </c>
      <c r="H63" s="167">
        <v>2133900</v>
      </c>
      <c r="I63" s="167">
        <v>3408100</v>
      </c>
      <c r="J63" s="167">
        <v>2451988.15</v>
      </c>
      <c r="K63" s="251">
        <f t="shared" si="0"/>
        <v>71.945898007687575</v>
      </c>
      <c r="L63" s="91">
        <v>1618224.3699999999</v>
      </c>
      <c r="M63" s="140">
        <v>2654500</v>
      </c>
    </row>
    <row r="64" spans="1:13" ht="15.75" thickBot="1">
      <c r="A64" s="247"/>
      <c r="B64" s="254">
        <v>4357</v>
      </c>
      <c r="C64" s="168"/>
      <c r="D64" s="166" t="s">
        <v>80</v>
      </c>
      <c r="E64" s="167">
        <v>1675650.91</v>
      </c>
      <c r="F64" s="167">
        <v>1400889.1600000001</v>
      </c>
      <c r="G64" s="167">
        <v>1901000</v>
      </c>
      <c r="H64" s="167">
        <v>1744600</v>
      </c>
      <c r="I64" s="167">
        <v>1932100</v>
      </c>
      <c r="J64" s="167">
        <v>1693157.13</v>
      </c>
      <c r="K64" s="251">
        <f t="shared" si="0"/>
        <v>87.632996739299202</v>
      </c>
      <c r="L64" s="91">
        <v>1309050.3400000001</v>
      </c>
      <c r="M64" s="140">
        <v>1550800</v>
      </c>
    </row>
    <row r="65" spans="1:13" ht="15.75" thickBot="1">
      <c r="A65" s="245"/>
      <c r="B65" s="250">
        <v>4359</v>
      </c>
      <c r="C65" s="165"/>
      <c r="D65" s="166" t="s">
        <v>81</v>
      </c>
      <c r="E65" s="167">
        <v>313075.55</v>
      </c>
      <c r="F65" s="167">
        <v>231056.47999999998</v>
      </c>
      <c r="G65" s="167">
        <v>536500</v>
      </c>
      <c r="H65" s="167">
        <v>751000</v>
      </c>
      <c r="I65" s="167">
        <v>391000</v>
      </c>
      <c r="J65" s="167">
        <v>221887.89</v>
      </c>
      <c r="K65" s="251">
        <f t="shared" si="0"/>
        <v>56.748820971867012</v>
      </c>
      <c r="L65" s="91">
        <v>143114.81</v>
      </c>
      <c r="M65" s="140">
        <v>758000</v>
      </c>
    </row>
    <row r="66" spans="1:13" ht="15.75" thickBot="1">
      <c r="A66" s="245"/>
      <c r="B66" s="250">
        <v>4371</v>
      </c>
      <c r="C66" s="165"/>
      <c r="D66" s="166" t="s">
        <v>188</v>
      </c>
      <c r="E66" s="167">
        <v>5250</v>
      </c>
      <c r="F66" s="167">
        <v>7508</v>
      </c>
      <c r="G66" s="167">
        <v>18000</v>
      </c>
      <c r="H66" s="167">
        <v>20000</v>
      </c>
      <c r="I66" s="167">
        <v>20000</v>
      </c>
      <c r="J66" s="167">
        <v>4900</v>
      </c>
      <c r="K66" s="251">
        <f t="shared" si="0"/>
        <v>24.5</v>
      </c>
      <c r="L66" s="91">
        <v>4900</v>
      </c>
      <c r="M66" s="140">
        <v>20000</v>
      </c>
    </row>
    <row r="67" spans="1:13" ht="15.75" thickBot="1">
      <c r="A67" s="245"/>
      <c r="B67" s="250">
        <v>4379</v>
      </c>
      <c r="C67" s="165"/>
      <c r="D67" s="166" t="s">
        <v>81</v>
      </c>
      <c r="E67" s="167">
        <v>4800</v>
      </c>
      <c r="F67" s="167">
        <v>0</v>
      </c>
      <c r="G67" s="167">
        <v>45000</v>
      </c>
      <c r="H67" s="167">
        <v>55000</v>
      </c>
      <c r="I67" s="167">
        <v>55000</v>
      </c>
      <c r="J67" s="167"/>
      <c r="K67" s="251"/>
      <c r="L67" s="91">
        <v>0</v>
      </c>
      <c r="M67" s="140">
        <v>55000</v>
      </c>
    </row>
    <row r="68" spans="1:13" ht="15.75" thickBot="1">
      <c r="A68" s="245"/>
      <c r="B68" s="250">
        <v>4399</v>
      </c>
      <c r="C68" s="165"/>
      <c r="D68" s="166" t="s">
        <v>82</v>
      </c>
      <c r="E68" s="167">
        <v>5450</v>
      </c>
      <c r="F68" s="167">
        <v>50000</v>
      </c>
      <c r="G68" s="167">
        <v>21600</v>
      </c>
      <c r="H68" s="167">
        <v>50000</v>
      </c>
      <c r="I68" s="167">
        <v>50000</v>
      </c>
      <c r="J68" s="167">
        <v>42900</v>
      </c>
      <c r="K68" s="251">
        <f t="shared" si="0"/>
        <v>85.8</v>
      </c>
      <c r="L68" s="91">
        <v>42900</v>
      </c>
      <c r="M68" s="140">
        <v>110000</v>
      </c>
    </row>
    <row r="69" spans="1:13" ht="15.75" thickBot="1">
      <c r="A69" s="245"/>
      <c r="B69" s="250">
        <v>5212</v>
      </c>
      <c r="C69" s="165"/>
      <c r="D69" s="166" t="s">
        <v>189</v>
      </c>
      <c r="E69" s="167">
        <v>0</v>
      </c>
      <c r="F69" s="167">
        <v>0</v>
      </c>
      <c r="G69" s="167">
        <v>0</v>
      </c>
      <c r="H69" s="167"/>
      <c r="I69" s="167"/>
      <c r="J69" s="167"/>
      <c r="K69" s="251"/>
      <c r="L69" s="152">
        <v>0</v>
      </c>
      <c r="M69" s="101">
        <v>0</v>
      </c>
    </row>
    <row r="70" spans="1:13" ht="15.75" thickBot="1">
      <c r="A70" s="245"/>
      <c r="B70" s="250">
        <v>5213</v>
      </c>
      <c r="C70" s="165"/>
      <c r="D70" s="166" t="s">
        <v>190</v>
      </c>
      <c r="E70" s="167">
        <v>0</v>
      </c>
      <c r="F70" s="167">
        <v>0</v>
      </c>
      <c r="G70" s="167">
        <v>250000</v>
      </c>
      <c r="H70" s="167">
        <v>150000</v>
      </c>
      <c r="I70" s="167">
        <v>1000000</v>
      </c>
      <c r="J70" s="167">
        <v>392559.46</v>
      </c>
      <c r="K70" s="251">
        <f t="shared" si="0"/>
        <v>39.255946000000002</v>
      </c>
      <c r="L70" s="91">
        <v>435221.41</v>
      </c>
      <c r="M70" s="140">
        <v>770000</v>
      </c>
    </row>
    <row r="71" spans="1:13" ht="15.75" thickBot="1">
      <c r="A71" s="245"/>
      <c r="B71" s="250">
        <v>5299</v>
      </c>
      <c r="C71" s="165"/>
      <c r="D71" s="166" t="s">
        <v>191</v>
      </c>
      <c r="E71" s="167">
        <v>0</v>
      </c>
      <c r="F71" s="167">
        <v>0</v>
      </c>
      <c r="G71" s="167">
        <v>0</v>
      </c>
      <c r="H71" s="167"/>
      <c r="I71" s="167"/>
      <c r="J71" s="167"/>
      <c r="K71" s="251"/>
      <c r="L71" s="91">
        <v>0</v>
      </c>
      <c r="M71" s="140">
        <v>0</v>
      </c>
    </row>
    <row r="72" spans="1:13" ht="15.75" thickBot="1">
      <c r="A72" s="245"/>
      <c r="B72" s="250">
        <v>5311</v>
      </c>
      <c r="C72" s="165"/>
      <c r="D72" s="166" t="s">
        <v>84</v>
      </c>
      <c r="E72" s="167">
        <v>2646089.0499999998</v>
      </c>
      <c r="F72" s="167">
        <v>3054167.4899999998</v>
      </c>
      <c r="G72" s="167">
        <v>4609000</v>
      </c>
      <c r="H72" s="167">
        <v>4444000</v>
      </c>
      <c r="I72" s="167">
        <v>4444000</v>
      </c>
      <c r="J72" s="167">
        <v>3137325.07</v>
      </c>
      <c r="K72" s="251">
        <f t="shared" ref="K72:K91" si="1">J72/I72*100</f>
        <v>70.596873762376234</v>
      </c>
      <c r="L72" s="91">
        <v>2101056.7800000003</v>
      </c>
      <c r="M72" s="140">
        <v>4468000</v>
      </c>
    </row>
    <row r="73" spans="1:13" ht="15.75" thickBot="1">
      <c r="A73" s="245"/>
      <c r="B73" s="250">
        <v>5399</v>
      </c>
      <c r="C73" s="165"/>
      <c r="D73" s="166" t="s">
        <v>194</v>
      </c>
      <c r="E73" s="167">
        <v>50820</v>
      </c>
      <c r="F73" s="167">
        <v>0</v>
      </c>
      <c r="G73" s="167">
        <v>0</v>
      </c>
      <c r="H73" s="167"/>
      <c r="I73" s="167"/>
      <c r="J73" s="167"/>
      <c r="K73" s="251"/>
      <c r="L73" s="91">
        <v>0</v>
      </c>
      <c r="M73" s="140">
        <v>0</v>
      </c>
    </row>
    <row r="74" spans="1:13" ht="15.75" thickBot="1">
      <c r="A74" s="245"/>
      <c r="B74" s="250">
        <v>5512</v>
      </c>
      <c r="C74" s="165"/>
      <c r="D74" s="166" t="s">
        <v>85</v>
      </c>
      <c r="E74" s="167">
        <v>382350.57999999996</v>
      </c>
      <c r="F74" s="167">
        <v>1507646.5899999999</v>
      </c>
      <c r="G74" s="167">
        <v>802100</v>
      </c>
      <c r="H74" s="167">
        <v>2635400</v>
      </c>
      <c r="I74" s="167">
        <v>2725300</v>
      </c>
      <c r="J74" s="167">
        <v>2637503.2599999998</v>
      </c>
      <c r="K74" s="251">
        <f t="shared" si="1"/>
        <v>96.778455949803686</v>
      </c>
      <c r="L74" s="91">
        <v>2452525.0699999998</v>
      </c>
      <c r="M74" s="140">
        <v>1289400</v>
      </c>
    </row>
    <row r="75" spans="1:13" ht="15.75" thickBot="1">
      <c r="A75" s="245"/>
      <c r="B75" s="250">
        <v>5599</v>
      </c>
      <c r="C75" s="165"/>
      <c r="D75" s="166" t="s">
        <v>195</v>
      </c>
      <c r="E75" s="167">
        <v>150000</v>
      </c>
      <c r="F75" s="167">
        <v>0</v>
      </c>
      <c r="G75" s="167">
        <v>0</v>
      </c>
      <c r="H75" s="167"/>
      <c r="I75" s="167"/>
      <c r="J75" s="167"/>
      <c r="K75" s="251"/>
      <c r="L75" s="91">
        <v>0</v>
      </c>
      <c r="M75" s="140">
        <v>0</v>
      </c>
    </row>
    <row r="76" spans="1:13" ht="15.75" thickBot="1">
      <c r="A76" s="245"/>
      <c r="B76" s="250">
        <v>6112</v>
      </c>
      <c r="C76" s="165"/>
      <c r="D76" s="166" t="s">
        <v>87</v>
      </c>
      <c r="E76" s="167">
        <v>2721132.4299999997</v>
      </c>
      <c r="F76" s="167">
        <v>3393888.7399999998</v>
      </c>
      <c r="G76" s="167">
        <v>3553500</v>
      </c>
      <c r="H76" s="167">
        <v>4175500</v>
      </c>
      <c r="I76" s="167">
        <v>4175500</v>
      </c>
      <c r="J76" s="167">
        <v>3654005.46</v>
      </c>
      <c r="K76" s="251">
        <f t="shared" si="1"/>
        <v>87.510608549874263</v>
      </c>
      <c r="L76" s="91">
        <v>2447413.4299999997</v>
      </c>
      <c r="M76" s="140">
        <v>4035500</v>
      </c>
    </row>
    <row r="77" spans="1:13" ht="15.75" thickBot="1">
      <c r="A77" s="245"/>
      <c r="B77" s="250">
        <v>6114</v>
      </c>
      <c r="C77" s="169"/>
      <c r="D77" s="166" t="s">
        <v>205</v>
      </c>
      <c r="E77" s="167">
        <v>173548.2</v>
      </c>
      <c r="F77" s="167">
        <v>0</v>
      </c>
      <c r="G77" s="167">
        <v>0</v>
      </c>
      <c r="H77" s="167"/>
      <c r="I77" s="167"/>
      <c r="J77" s="167"/>
      <c r="K77" s="251"/>
      <c r="L77" s="91">
        <v>0</v>
      </c>
      <c r="M77" s="140">
        <v>200000</v>
      </c>
    </row>
    <row r="78" spans="1:13" ht="15.75" thickBot="1">
      <c r="A78" s="245"/>
      <c r="B78" s="250">
        <v>6115</v>
      </c>
      <c r="C78" s="165"/>
      <c r="D78" s="166" t="s">
        <v>207</v>
      </c>
      <c r="E78" s="167">
        <v>115</v>
      </c>
      <c r="F78" s="167">
        <v>244298.69999999998</v>
      </c>
      <c r="G78" s="167">
        <v>200</v>
      </c>
      <c r="H78" s="167"/>
      <c r="I78" s="167">
        <v>501000</v>
      </c>
      <c r="J78" s="167">
        <v>318288.23</v>
      </c>
      <c r="K78" s="251">
        <f t="shared" si="1"/>
        <v>63.530584830339322</v>
      </c>
      <c r="L78" s="91">
        <v>0</v>
      </c>
      <c r="M78" s="140">
        <v>0</v>
      </c>
    </row>
    <row r="79" spans="1:13" ht="15.75" thickBot="1">
      <c r="A79" s="245"/>
      <c r="B79" s="250">
        <v>6117</v>
      </c>
      <c r="C79" s="165"/>
      <c r="D79" s="166" t="s">
        <v>208</v>
      </c>
      <c r="E79" s="167">
        <v>0</v>
      </c>
      <c r="F79" s="167">
        <v>0</v>
      </c>
      <c r="G79" s="167">
        <v>389000</v>
      </c>
      <c r="H79" s="167"/>
      <c r="I79" s="167"/>
      <c r="J79" s="167"/>
      <c r="K79" s="251"/>
      <c r="L79" s="91">
        <v>0</v>
      </c>
      <c r="M79" s="140">
        <v>0</v>
      </c>
    </row>
    <row r="80" spans="1:13" ht="15.75" thickBot="1">
      <c r="A80" s="245"/>
      <c r="B80" s="250">
        <v>6118</v>
      </c>
      <c r="C80" s="165"/>
      <c r="D80" s="166" t="s">
        <v>209</v>
      </c>
      <c r="E80" s="167">
        <v>2614</v>
      </c>
      <c r="F80" s="167">
        <v>222490</v>
      </c>
      <c r="G80" s="167">
        <v>0</v>
      </c>
      <c r="H80" s="167"/>
      <c r="I80" s="167"/>
      <c r="J80" s="167"/>
      <c r="K80" s="251"/>
      <c r="L80" s="91">
        <v>0</v>
      </c>
      <c r="M80" s="140">
        <v>0</v>
      </c>
    </row>
    <row r="81" spans="1:13" s="150" customFormat="1" ht="15.75" thickBot="1">
      <c r="A81" s="245"/>
      <c r="B81" s="250">
        <v>6149</v>
      </c>
      <c r="C81" s="165"/>
      <c r="D81" s="166" t="s">
        <v>315</v>
      </c>
      <c r="E81" s="167"/>
      <c r="F81" s="167"/>
      <c r="G81" s="167"/>
      <c r="H81" s="167"/>
      <c r="I81" s="167">
        <v>16800</v>
      </c>
      <c r="J81" s="167"/>
      <c r="K81" s="251"/>
      <c r="L81" s="151"/>
      <c r="M81" s="172"/>
    </row>
    <row r="82" spans="1:13" ht="15.75" thickBot="1">
      <c r="A82" s="245"/>
      <c r="B82" s="250">
        <v>6171</v>
      </c>
      <c r="C82" s="165"/>
      <c r="D82" s="166" t="s">
        <v>89</v>
      </c>
      <c r="E82" s="167">
        <v>73650898.929999992</v>
      </c>
      <c r="F82" s="167">
        <v>87945099.080000043</v>
      </c>
      <c r="G82" s="167">
        <v>94950700</v>
      </c>
      <c r="H82" s="167">
        <v>110660100</v>
      </c>
      <c r="I82" s="167">
        <v>105394900</v>
      </c>
      <c r="J82" s="167">
        <v>89666373.290000007</v>
      </c>
      <c r="K82" s="251">
        <f t="shared" si="1"/>
        <v>85.076577035511207</v>
      </c>
      <c r="L82" s="152">
        <v>65871442.770000003</v>
      </c>
      <c r="M82" s="101">
        <v>101501800</v>
      </c>
    </row>
    <row r="83" spans="1:13" ht="15.75" thickBot="1">
      <c r="A83" s="245"/>
      <c r="B83" s="250">
        <v>6223</v>
      </c>
      <c r="C83" s="165"/>
      <c r="D83" s="166" t="s">
        <v>212</v>
      </c>
      <c r="E83" s="167">
        <v>1385</v>
      </c>
      <c r="F83" s="167">
        <v>0</v>
      </c>
      <c r="G83" s="167">
        <v>0</v>
      </c>
      <c r="H83" s="167"/>
      <c r="I83" s="167"/>
      <c r="J83" s="167"/>
      <c r="K83" s="251"/>
      <c r="L83" s="91">
        <v>0</v>
      </c>
      <c r="M83" s="140">
        <v>0</v>
      </c>
    </row>
    <row r="84" spans="1:13" ht="15.75" thickBot="1">
      <c r="A84" s="245"/>
      <c r="B84" s="250">
        <v>6310</v>
      </c>
      <c r="C84" s="165"/>
      <c r="D84" s="166" t="s">
        <v>90</v>
      </c>
      <c r="E84" s="167">
        <v>815297.07000000007</v>
      </c>
      <c r="F84" s="167">
        <v>956223.95000000007</v>
      </c>
      <c r="G84" s="167">
        <v>700000</v>
      </c>
      <c r="H84" s="167">
        <v>1150000</v>
      </c>
      <c r="I84" s="167">
        <v>1150000</v>
      </c>
      <c r="J84" s="167">
        <v>688690.7</v>
      </c>
      <c r="K84" s="251">
        <f t="shared" si="1"/>
        <v>59.886147826086955</v>
      </c>
      <c r="L84" s="91">
        <v>550626.68999999994</v>
      </c>
      <c r="M84" s="140">
        <v>640000</v>
      </c>
    </row>
    <row r="85" spans="1:13" ht="15.75" thickBot="1">
      <c r="A85" s="245"/>
      <c r="B85" s="250">
        <v>6320</v>
      </c>
      <c r="C85" s="165"/>
      <c r="D85" s="166" t="s">
        <v>213</v>
      </c>
      <c r="E85" s="167">
        <v>0</v>
      </c>
      <c r="F85" s="167">
        <v>69995</v>
      </c>
      <c r="G85" s="167">
        <v>70000</v>
      </c>
      <c r="H85" s="167">
        <v>70000</v>
      </c>
      <c r="I85" s="167">
        <v>70000</v>
      </c>
      <c r="J85" s="167"/>
      <c r="K85" s="251"/>
      <c r="L85" s="91">
        <v>0</v>
      </c>
      <c r="M85" s="140">
        <v>0</v>
      </c>
    </row>
    <row r="86" spans="1:13" ht="15.75" thickBot="1">
      <c r="A86" s="245"/>
      <c r="B86" s="250">
        <v>6330</v>
      </c>
      <c r="C86" s="165"/>
      <c r="D86" s="166" t="s">
        <v>91</v>
      </c>
      <c r="E86" s="167">
        <v>100400000</v>
      </c>
      <c r="F86" s="167">
        <v>163041874</v>
      </c>
      <c r="G86" s="167">
        <v>0</v>
      </c>
      <c r="H86" s="167"/>
      <c r="I86" s="167"/>
      <c r="J86" s="167">
        <v>443629588</v>
      </c>
      <c r="K86" s="251"/>
      <c r="L86" s="91">
        <v>319386715</v>
      </c>
      <c r="M86" s="140">
        <v>0</v>
      </c>
    </row>
    <row r="87" spans="1:13" ht="15.75" thickBot="1">
      <c r="A87" s="245"/>
      <c r="B87" s="250">
        <v>6399</v>
      </c>
      <c r="C87" s="165"/>
      <c r="D87" s="166" t="s">
        <v>214</v>
      </c>
      <c r="E87" s="167">
        <v>5596494</v>
      </c>
      <c r="F87" s="167">
        <v>11393671</v>
      </c>
      <c r="G87" s="167">
        <v>12040800</v>
      </c>
      <c r="H87" s="167">
        <v>12000000</v>
      </c>
      <c r="I87" s="167">
        <v>8319000</v>
      </c>
      <c r="J87" s="167">
        <v>4868565.95</v>
      </c>
      <c r="K87" s="251">
        <f t="shared" si="1"/>
        <v>58.523451736987617</v>
      </c>
      <c r="L87" s="91">
        <v>6431002.9500000002</v>
      </c>
      <c r="M87" s="140">
        <v>12000000</v>
      </c>
    </row>
    <row r="88" spans="1:13" ht="15.75" thickBot="1">
      <c r="A88" s="245"/>
      <c r="B88" s="250">
        <v>6402</v>
      </c>
      <c r="C88" s="165"/>
      <c r="D88" s="166" t="s">
        <v>92</v>
      </c>
      <c r="E88" s="167">
        <v>16191.4</v>
      </c>
      <c r="F88" s="167">
        <v>166532.1</v>
      </c>
      <c r="G88" s="167">
        <v>1710700</v>
      </c>
      <c r="H88" s="167">
        <v>20000</v>
      </c>
      <c r="I88" s="167">
        <v>263600</v>
      </c>
      <c r="J88" s="167">
        <v>263191.27</v>
      </c>
      <c r="K88" s="251">
        <f t="shared" si="1"/>
        <v>99.844943095599405</v>
      </c>
      <c r="L88" s="91">
        <v>54782.17</v>
      </c>
      <c r="M88" s="140">
        <v>90000</v>
      </c>
    </row>
    <row r="89" spans="1:13" ht="15.75" thickBot="1">
      <c r="A89" s="245"/>
      <c r="B89" s="250">
        <v>6409</v>
      </c>
      <c r="C89" s="165"/>
      <c r="D89" s="166" t="s">
        <v>93</v>
      </c>
      <c r="E89" s="167">
        <v>340705</v>
      </c>
      <c r="F89" s="167">
        <v>504861</v>
      </c>
      <c r="G89" s="167">
        <v>12302600</v>
      </c>
      <c r="H89" s="167">
        <v>9000000</v>
      </c>
      <c r="I89" s="167">
        <v>14073600</v>
      </c>
      <c r="J89" s="167">
        <v>911180</v>
      </c>
      <c r="K89" s="251">
        <f t="shared" si="1"/>
        <v>6.4743917689859032</v>
      </c>
      <c r="L89" s="91">
        <v>0</v>
      </c>
      <c r="M89" s="140">
        <v>4000000</v>
      </c>
    </row>
    <row r="90" spans="1:13" ht="15.75" thickBot="1">
      <c r="A90" s="244"/>
      <c r="B90" s="255"/>
      <c r="C90" s="162"/>
      <c r="D90" s="162"/>
      <c r="E90" s="163"/>
      <c r="F90" s="163"/>
      <c r="G90" s="163"/>
      <c r="H90" s="164"/>
      <c r="I90" s="92"/>
      <c r="J90" s="92"/>
      <c r="K90" s="256"/>
      <c r="L90" s="173"/>
      <c r="M90" s="138">
        <v>0</v>
      </c>
    </row>
    <row r="91" spans="1:13" ht="15.75" thickBot="1">
      <c r="A91" s="244"/>
      <c r="B91" s="257"/>
      <c r="C91" s="201"/>
      <c r="D91" s="201" t="s">
        <v>320</v>
      </c>
      <c r="E91" s="202">
        <v>308141714.76999998</v>
      </c>
      <c r="F91" s="202">
        <v>426724597.78000009</v>
      </c>
      <c r="G91" s="202">
        <v>493530264</v>
      </c>
      <c r="H91" s="202">
        <v>486420200</v>
      </c>
      <c r="I91" s="203">
        <f>SUM(I2:I89)</f>
        <v>650508800</v>
      </c>
      <c r="J91" s="203">
        <f>SUM(J2:J89)</f>
        <v>972324107.63999987</v>
      </c>
      <c r="K91" s="258">
        <f t="shared" si="1"/>
        <v>149.47132270001572</v>
      </c>
      <c r="L91" s="249"/>
      <c r="M91" s="101"/>
    </row>
    <row r="92" spans="1:13">
      <c r="A92" s="139"/>
      <c r="B92" s="153"/>
      <c r="C92" s="103"/>
      <c r="D92" s="104"/>
      <c r="E92" s="103"/>
      <c r="F92" s="105"/>
      <c r="G92" s="103"/>
      <c r="H92" s="88"/>
      <c r="I92" s="88"/>
      <c r="J92" s="88"/>
      <c r="K92" s="170"/>
      <c r="L92" s="88"/>
      <c r="M92" s="145"/>
    </row>
    <row r="93" spans="1:13" ht="15.75" thickBot="1">
      <c r="A93" s="86"/>
      <c r="B93" s="154"/>
      <c r="C93" s="107"/>
      <c r="D93" s="243"/>
      <c r="E93" s="107"/>
      <c r="F93" s="102"/>
      <c r="G93" s="107"/>
      <c r="J93"/>
      <c r="K93"/>
    </row>
    <row r="94" spans="1:13" ht="15.75" thickBot="1">
      <c r="A94" s="84"/>
      <c r="B94" s="154"/>
      <c r="C94" s="107"/>
      <c r="D94" s="107"/>
      <c r="E94" s="114" t="s">
        <v>301</v>
      </c>
      <c r="F94" s="115"/>
      <c r="G94" s="116"/>
      <c r="J94"/>
      <c r="K94"/>
    </row>
    <row r="95" spans="1:13">
      <c r="A95" s="118"/>
      <c r="B95" s="155"/>
      <c r="C95" s="119"/>
      <c r="D95" s="119"/>
      <c r="E95" s="117" t="s">
        <v>223</v>
      </c>
      <c r="F95" s="109" t="s">
        <v>302</v>
      </c>
      <c r="G95" s="110" t="s">
        <v>303</v>
      </c>
      <c r="J95"/>
      <c r="K95"/>
    </row>
    <row r="96" spans="1:13">
      <c r="A96" s="118"/>
      <c r="B96" s="155"/>
      <c r="C96" s="119"/>
      <c r="D96" s="119"/>
      <c r="E96" s="111" t="s">
        <v>223</v>
      </c>
      <c r="F96" s="112" t="s">
        <v>304</v>
      </c>
      <c r="G96" s="113" t="s">
        <v>305</v>
      </c>
      <c r="J96"/>
      <c r="K96"/>
    </row>
    <row r="97" spans="1:11" ht="15.75" thickBot="1">
      <c r="A97" s="84"/>
      <c r="B97" s="154"/>
      <c r="C97" s="107"/>
      <c r="D97" s="107"/>
      <c r="E97" s="146" t="s">
        <v>290</v>
      </c>
      <c r="F97" s="147" t="s">
        <v>282</v>
      </c>
      <c r="G97" s="148"/>
      <c r="J97"/>
      <c r="K97"/>
    </row>
    <row r="98" spans="1:11">
      <c r="A98" s="84"/>
      <c r="B98" s="154"/>
      <c r="C98" s="107"/>
      <c r="D98" s="107"/>
      <c r="E98" s="107"/>
      <c r="F98" s="102"/>
      <c r="G98" s="107"/>
      <c r="J98"/>
      <c r="K98"/>
    </row>
    <row r="99" spans="1:11" ht="15.75" thickBot="1">
      <c r="A99" s="84"/>
      <c r="B99" s="156"/>
      <c r="C99" s="89"/>
      <c r="D99" s="89"/>
      <c r="E99" s="89"/>
      <c r="F99" s="89"/>
      <c r="G99" s="89"/>
      <c r="J99"/>
      <c r="K99"/>
    </row>
    <row r="100" spans="1:11" ht="15.75" thickBot="1">
      <c r="A100" s="84"/>
      <c r="B100" s="156"/>
      <c r="C100" s="89"/>
      <c r="D100" s="89"/>
      <c r="E100" s="124" t="s">
        <v>300</v>
      </c>
      <c r="F100" s="135"/>
      <c r="G100" s="136"/>
      <c r="J100"/>
      <c r="K100"/>
    </row>
    <row r="101" spans="1:11">
      <c r="A101" s="84"/>
      <c r="B101" s="156"/>
      <c r="C101" s="89"/>
      <c r="D101" s="89"/>
      <c r="E101" s="120" t="s">
        <v>295</v>
      </c>
      <c r="F101" s="121"/>
      <c r="G101" s="121"/>
      <c r="J101"/>
      <c r="K101"/>
    </row>
    <row r="102" spans="1:11" ht="15.75" thickBot="1">
      <c r="A102" s="84"/>
      <c r="B102" s="156"/>
      <c r="C102" s="89"/>
      <c r="D102" s="89"/>
      <c r="E102" s="122" t="s">
        <v>296</v>
      </c>
      <c r="F102" s="123"/>
      <c r="G102" s="123"/>
      <c r="J102"/>
      <c r="K102"/>
    </row>
    <row r="103" spans="1:11" ht="15.75" thickBot="1">
      <c r="A103" s="84"/>
      <c r="B103" s="156"/>
      <c r="C103" s="89"/>
      <c r="D103" s="89"/>
      <c r="E103" s="124" t="s">
        <v>294</v>
      </c>
      <c r="F103" s="125"/>
      <c r="G103" s="125"/>
      <c r="J103"/>
      <c r="K103"/>
    </row>
    <row r="104" spans="1:11" ht="15.75" thickBot="1">
      <c r="A104" s="84"/>
      <c r="B104" s="156"/>
      <c r="C104" s="89"/>
      <c r="D104" s="89"/>
      <c r="E104" s="126"/>
      <c r="F104" s="127"/>
      <c r="G104" s="127"/>
      <c r="J104"/>
      <c r="K104"/>
    </row>
    <row r="105" spans="1:11" ht="15.75" thickBot="1">
      <c r="A105" s="84"/>
      <c r="B105" s="156"/>
      <c r="C105" s="89"/>
      <c r="D105" s="89"/>
      <c r="E105" s="124" t="s">
        <v>297</v>
      </c>
      <c r="F105" s="128"/>
      <c r="G105" s="128"/>
      <c r="J105"/>
      <c r="K105"/>
    </row>
    <row r="106" spans="1:11">
      <c r="A106" s="84"/>
      <c r="B106" s="156"/>
      <c r="C106" s="89"/>
      <c r="D106" s="89"/>
      <c r="E106" s="129">
        <v>8115</v>
      </c>
      <c r="F106" s="130" t="s">
        <v>291</v>
      </c>
      <c r="G106" s="130"/>
      <c r="J106"/>
      <c r="K106"/>
    </row>
    <row r="107" spans="1:11">
      <c r="A107" s="84"/>
      <c r="B107" s="156"/>
      <c r="C107" s="89"/>
      <c r="D107" s="89"/>
      <c r="E107" s="131">
        <v>8123</v>
      </c>
      <c r="F107" s="132" t="s">
        <v>292</v>
      </c>
      <c r="G107" s="132"/>
      <c r="J107"/>
      <c r="K107"/>
    </row>
    <row r="108" spans="1:11" ht="15.75" thickBot="1">
      <c r="A108" s="84"/>
      <c r="B108" s="156"/>
      <c r="C108" s="89"/>
      <c r="D108" s="89"/>
      <c r="E108" s="133">
        <v>8114</v>
      </c>
      <c r="F108" s="134" t="s">
        <v>307</v>
      </c>
      <c r="G108" s="134"/>
      <c r="J108"/>
      <c r="K108"/>
    </row>
    <row r="109" spans="1:11" ht="15.75" thickBot="1">
      <c r="A109" s="84"/>
      <c r="B109" s="156"/>
      <c r="C109" s="89"/>
      <c r="D109" s="89"/>
      <c r="E109" s="124" t="s">
        <v>293</v>
      </c>
      <c r="F109" s="125"/>
      <c r="G109" s="125"/>
      <c r="J109"/>
      <c r="K109"/>
    </row>
  </sheetData>
  <pageMargins left="0.7" right="0.7" top="0.78740157499999996" bottom="0.78740157499999996"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39"/>
  <sheetViews>
    <sheetView showGridLines="0" workbookViewId="0">
      <selection activeCell="D27" sqref="D27"/>
    </sheetView>
  </sheetViews>
  <sheetFormatPr defaultColWidth="8.85546875" defaultRowHeight="15" customHeight="1"/>
  <cols>
    <col min="1" max="1" width="10.7109375" style="18" customWidth="1"/>
    <col min="2" max="2" width="10" style="18" customWidth="1"/>
    <col min="3" max="3" width="34.7109375" style="18" customWidth="1"/>
    <col min="4" max="5" width="13.42578125" style="18" customWidth="1"/>
    <col min="6" max="6" width="14.42578125" style="18" customWidth="1"/>
    <col min="7" max="7" width="15.85546875" style="18" customWidth="1"/>
    <col min="8" max="8" width="15.140625" style="18" customWidth="1"/>
    <col min="9" max="9" width="14.42578125" style="18" customWidth="1"/>
    <col min="10" max="10" width="15.140625" style="18" customWidth="1"/>
    <col min="11" max="11" width="14.28515625" style="18" customWidth="1"/>
    <col min="12" max="12" width="14.42578125" style="18" customWidth="1"/>
    <col min="13" max="256" width="8.85546875" style="18" customWidth="1"/>
  </cols>
  <sheetData>
    <row r="1" spans="1:12" ht="78.75" customHeight="1">
      <c r="A1" s="19" t="s">
        <v>6</v>
      </c>
      <c r="B1" s="19" t="s">
        <v>7</v>
      </c>
      <c r="C1" s="19" t="s">
        <v>8</v>
      </c>
      <c r="D1" s="20" t="s">
        <v>217</v>
      </c>
      <c r="E1" s="20" t="s">
        <v>218</v>
      </c>
      <c r="F1" s="20" t="s">
        <v>219</v>
      </c>
      <c r="G1" s="20" t="s">
        <v>220</v>
      </c>
      <c r="H1" s="21" t="s">
        <v>221</v>
      </c>
      <c r="I1" s="22"/>
      <c r="J1" s="21" t="s">
        <v>221</v>
      </c>
      <c r="K1" s="23" t="s">
        <v>222</v>
      </c>
      <c r="L1" s="20" t="s">
        <v>95</v>
      </c>
    </row>
    <row r="2" spans="1:12" ht="15" customHeight="1">
      <c r="A2" s="24">
        <v>2212</v>
      </c>
      <c r="B2" s="24">
        <v>6121</v>
      </c>
      <c r="C2" s="8" t="s">
        <v>117</v>
      </c>
      <c r="D2" s="25">
        <v>152960</v>
      </c>
      <c r="E2" s="25">
        <v>15106400</v>
      </c>
      <c r="F2" s="25">
        <v>15106400</v>
      </c>
      <c r="G2" s="25">
        <v>287000</v>
      </c>
      <c r="H2" s="26">
        <v>9251580.6099999994</v>
      </c>
      <c r="I2" s="25"/>
      <c r="J2" s="26">
        <v>9251580.6099999994</v>
      </c>
      <c r="K2" s="9">
        <f t="shared" ref="K2:K37" si="0">I2-J2</f>
        <v>-9251580.6099999994</v>
      </c>
      <c r="L2" s="27">
        <v>18705000</v>
      </c>
    </row>
    <row r="3" spans="1:12" ht="15" customHeight="1">
      <c r="A3" s="24">
        <v>2219</v>
      </c>
      <c r="B3" s="24">
        <v>6121</v>
      </c>
      <c r="C3" s="8" t="s">
        <v>117</v>
      </c>
      <c r="D3" s="25">
        <v>432828</v>
      </c>
      <c r="E3" s="25">
        <v>9700000</v>
      </c>
      <c r="F3" s="25">
        <v>8700000</v>
      </c>
      <c r="G3" s="25">
        <v>3540063.76</v>
      </c>
      <c r="H3" s="26">
        <v>3593963.76</v>
      </c>
      <c r="I3" s="25"/>
      <c r="J3" s="26">
        <v>3593963.76</v>
      </c>
      <c r="K3" s="9">
        <f t="shared" si="0"/>
        <v>-3593963.76</v>
      </c>
      <c r="L3" s="27">
        <v>12050000</v>
      </c>
    </row>
    <row r="4" spans="1:12" ht="15" customHeight="1">
      <c r="A4" s="24">
        <v>2219</v>
      </c>
      <c r="B4" s="24">
        <v>6130</v>
      </c>
      <c r="C4" s="8" t="s">
        <v>108</v>
      </c>
      <c r="D4" s="25">
        <v>1701000</v>
      </c>
      <c r="E4" s="25">
        <v>2074000</v>
      </c>
      <c r="F4" s="25">
        <v>2074000</v>
      </c>
      <c r="G4" s="25">
        <v>343600</v>
      </c>
      <c r="H4" s="26">
        <v>343600</v>
      </c>
      <c r="I4" s="25"/>
      <c r="J4" s="26">
        <v>343600</v>
      </c>
      <c r="K4" s="9">
        <f t="shared" si="0"/>
        <v>-343600</v>
      </c>
      <c r="L4" s="27">
        <v>0</v>
      </c>
    </row>
    <row r="5" spans="1:12" ht="15" customHeight="1">
      <c r="A5" s="24">
        <v>2219</v>
      </c>
      <c r="B5" s="24">
        <v>6349</v>
      </c>
      <c r="C5" s="8" t="s">
        <v>121</v>
      </c>
      <c r="D5" s="25">
        <v>3246801.43</v>
      </c>
      <c r="E5" s="25">
        <v>1700000</v>
      </c>
      <c r="F5" s="25">
        <v>1700000</v>
      </c>
      <c r="G5" s="25">
        <v>1687729</v>
      </c>
      <c r="H5" s="26">
        <v>1687729</v>
      </c>
      <c r="I5" s="25"/>
      <c r="J5" s="26">
        <v>1687729</v>
      </c>
      <c r="K5" s="9">
        <f t="shared" si="0"/>
        <v>-1687729</v>
      </c>
      <c r="L5" s="27">
        <v>1700000</v>
      </c>
    </row>
    <row r="6" spans="1:12" ht="15" customHeight="1">
      <c r="A6" s="24">
        <v>2229</v>
      </c>
      <c r="B6" s="24">
        <v>6121</v>
      </c>
      <c r="C6" s="8" t="s">
        <v>117</v>
      </c>
      <c r="D6" s="25">
        <v>0</v>
      </c>
      <c r="E6" s="25">
        <v>0</v>
      </c>
      <c r="F6" s="25">
        <v>130000</v>
      </c>
      <c r="G6" s="25">
        <v>114099.1</v>
      </c>
      <c r="H6" s="26">
        <v>114099.1</v>
      </c>
      <c r="I6" s="25"/>
      <c r="J6" s="26">
        <v>114099.1</v>
      </c>
      <c r="K6" s="9">
        <f t="shared" si="0"/>
        <v>-114099.1</v>
      </c>
      <c r="L6" s="27">
        <v>0</v>
      </c>
    </row>
    <row r="7" spans="1:12" ht="15" customHeight="1">
      <c r="A7" s="24">
        <v>2229</v>
      </c>
      <c r="B7" s="24">
        <v>6122</v>
      </c>
      <c r="C7" s="8" t="s">
        <v>123</v>
      </c>
      <c r="D7" s="25">
        <v>0</v>
      </c>
      <c r="E7" s="25">
        <v>450000</v>
      </c>
      <c r="F7" s="25">
        <v>320000</v>
      </c>
      <c r="G7" s="25">
        <v>0</v>
      </c>
      <c r="H7" s="26">
        <v>0</v>
      </c>
      <c r="I7" s="25"/>
      <c r="J7" s="26">
        <v>0</v>
      </c>
      <c r="K7" s="9">
        <f t="shared" si="0"/>
        <v>0</v>
      </c>
      <c r="L7" s="27">
        <v>0</v>
      </c>
    </row>
    <row r="8" spans="1:12" ht="15" customHeight="1">
      <c r="A8" s="24">
        <v>2321</v>
      </c>
      <c r="B8" s="24">
        <v>6121</v>
      </c>
      <c r="C8" s="8" t="s">
        <v>117</v>
      </c>
      <c r="D8" s="25">
        <v>53240</v>
      </c>
      <c r="E8" s="25">
        <v>200000</v>
      </c>
      <c r="F8" s="25">
        <v>200000</v>
      </c>
      <c r="G8" s="25">
        <v>24200</v>
      </c>
      <c r="H8" s="26">
        <v>24200</v>
      </c>
      <c r="I8" s="25"/>
      <c r="J8" s="26">
        <v>24200</v>
      </c>
      <c r="K8" s="9">
        <f t="shared" si="0"/>
        <v>-24200</v>
      </c>
      <c r="L8" s="27">
        <v>6000000</v>
      </c>
    </row>
    <row r="9" spans="1:12" ht="15" customHeight="1">
      <c r="A9" s="24">
        <v>2321</v>
      </c>
      <c r="B9" s="24">
        <v>6349</v>
      </c>
      <c r="C9" s="8" t="s">
        <v>121</v>
      </c>
      <c r="D9" s="25">
        <v>1040000</v>
      </c>
      <c r="E9" s="25">
        <v>3877000</v>
      </c>
      <c r="F9" s="25">
        <v>3877000</v>
      </c>
      <c r="G9" s="25">
        <v>1040000</v>
      </c>
      <c r="H9" s="26">
        <v>2456966.6</v>
      </c>
      <c r="I9" s="25"/>
      <c r="J9" s="26">
        <v>2456966.6</v>
      </c>
      <c r="K9" s="9">
        <f t="shared" si="0"/>
        <v>-2456966.6</v>
      </c>
      <c r="L9" s="27">
        <v>1040000</v>
      </c>
    </row>
    <row r="10" spans="1:12" ht="15" customHeight="1">
      <c r="A10" s="24">
        <v>3113</v>
      </c>
      <c r="B10" s="24">
        <v>6121</v>
      </c>
      <c r="C10" s="8" t="s">
        <v>117</v>
      </c>
      <c r="D10" s="25">
        <v>2820759.12</v>
      </c>
      <c r="E10" s="28">
        <v>14400000</v>
      </c>
      <c r="F10" s="28">
        <v>13300000</v>
      </c>
      <c r="G10" s="25">
        <v>3884159.87</v>
      </c>
      <c r="H10" s="26">
        <v>13153719.779999999</v>
      </c>
      <c r="I10" s="28"/>
      <c r="J10" s="26">
        <v>13153719.779999999</v>
      </c>
      <c r="K10" s="9">
        <f t="shared" si="0"/>
        <v>-13153719.779999999</v>
      </c>
      <c r="L10" s="27">
        <v>60000000</v>
      </c>
    </row>
    <row r="11" spans="1:12" ht="15" customHeight="1">
      <c r="A11" s="24">
        <v>3113</v>
      </c>
      <c r="B11" s="24">
        <v>6122</v>
      </c>
      <c r="C11" s="8" t="s">
        <v>123</v>
      </c>
      <c r="D11" s="25"/>
      <c r="E11" s="28">
        <v>0</v>
      </c>
      <c r="F11" s="28">
        <v>1100000</v>
      </c>
      <c r="G11" s="25"/>
      <c r="H11" s="26">
        <v>1085421.18</v>
      </c>
      <c r="I11" s="28"/>
      <c r="J11" s="26">
        <v>1085421.18</v>
      </c>
      <c r="K11" s="9">
        <f t="shared" si="0"/>
        <v>-1085421.18</v>
      </c>
      <c r="L11" s="27"/>
    </row>
    <row r="12" spans="1:12" ht="15" customHeight="1">
      <c r="A12" s="24">
        <v>3322</v>
      </c>
      <c r="B12" s="24">
        <v>6121</v>
      </c>
      <c r="C12" s="8" t="s">
        <v>117</v>
      </c>
      <c r="D12" s="25">
        <v>0</v>
      </c>
      <c r="E12" s="25">
        <v>45000</v>
      </c>
      <c r="F12" s="25">
        <v>45000</v>
      </c>
      <c r="G12" s="25">
        <v>0</v>
      </c>
      <c r="H12" s="26">
        <v>38720</v>
      </c>
      <c r="I12" s="25"/>
      <c r="J12" s="26">
        <v>38720</v>
      </c>
      <c r="K12" s="9">
        <f t="shared" si="0"/>
        <v>-38720</v>
      </c>
      <c r="L12" s="27"/>
    </row>
    <row r="13" spans="1:12" ht="15" customHeight="1">
      <c r="A13" s="24">
        <v>3412</v>
      </c>
      <c r="B13" s="24">
        <v>6121</v>
      </c>
      <c r="C13" s="8" t="s">
        <v>117</v>
      </c>
      <c r="D13" s="25">
        <v>216241.48</v>
      </c>
      <c r="E13" s="25">
        <v>405000</v>
      </c>
      <c r="F13" s="25">
        <v>405000</v>
      </c>
      <c r="G13" s="25">
        <v>400106.35</v>
      </c>
      <c r="H13" s="26">
        <v>400106.35</v>
      </c>
      <c r="I13" s="25"/>
      <c r="J13" s="26">
        <v>400106.35</v>
      </c>
      <c r="K13" s="9">
        <f t="shared" si="0"/>
        <v>-400106.35</v>
      </c>
      <c r="L13" s="27">
        <v>0</v>
      </c>
    </row>
    <row r="14" spans="1:12" ht="15" customHeight="1">
      <c r="A14" s="24">
        <v>3421</v>
      </c>
      <c r="B14" s="24">
        <v>6121</v>
      </c>
      <c r="C14" s="8" t="s">
        <v>117</v>
      </c>
      <c r="D14" s="25">
        <v>830458</v>
      </c>
      <c r="E14" s="25">
        <v>200000</v>
      </c>
      <c r="F14" s="25">
        <v>200000</v>
      </c>
      <c r="G14" s="25">
        <v>40057</v>
      </c>
      <c r="H14" s="26">
        <v>40057.4</v>
      </c>
      <c r="I14" s="25"/>
      <c r="J14" s="26">
        <v>40057.4</v>
      </c>
      <c r="K14" s="9">
        <f t="shared" si="0"/>
        <v>-40057.4</v>
      </c>
      <c r="L14" s="27">
        <v>0</v>
      </c>
    </row>
    <row r="15" spans="1:12" ht="15" customHeight="1">
      <c r="A15" s="24">
        <v>3612</v>
      </c>
      <c r="B15" s="24">
        <v>6121</v>
      </c>
      <c r="C15" s="8" t="s">
        <v>117</v>
      </c>
      <c r="D15" s="25">
        <v>61308</v>
      </c>
      <c r="E15" s="25">
        <v>2000000</v>
      </c>
      <c r="F15" s="25">
        <v>2000000</v>
      </c>
      <c r="G15" s="25">
        <v>108296</v>
      </c>
      <c r="H15" s="26">
        <v>424879</v>
      </c>
      <c r="I15" s="25"/>
      <c r="J15" s="26">
        <v>424879</v>
      </c>
      <c r="K15" s="9">
        <f t="shared" si="0"/>
        <v>-424879</v>
      </c>
      <c r="L15" s="27">
        <v>0</v>
      </c>
    </row>
    <row r="16" spans="1:12" ht="15" customHeight="1">
      <c r="A16" s="24">
        <v>3613</v>
      </c>
      <c r="B16" s="24">
        <v>6121</v>
      </c>
      <c r="C16" s="8" t="s">
        <v>117</v>
      </c>
      <c r="D16" s="25">
        <v>16917546.07</v>
      </c>
      <c r="E16" s="25">
        <v>7000000</v>
      </c>
      <c r="F16" s="25">
        <v>7000000</v>
      </c>
      <c r="G16" s="25">
        <v>1342579.74</v>
      </c>
      <c r="H16" s="26">
        <v>1423251.74</v>
      </c>
      <c r="I16" s="25"/>
      <c r="J16" s="26">
        <v>1423251.74</v>
      </c>
      <c r="K16" s="9">
        <f t="shared" si="0"/>
        <v>-1423251.74</v>
      </c>
      <c r="L16" s="27">
        <v>2000000</v>
      </c>
    </row>
    <row r="17" spans="1:12" ht="15" customHeight="1">
      <c r="A17" s="24">
        <v>3632</v>
      </c>
      <c r="B17" s="24">
        <v>6121</v>
      </c>
      <c r="C17" s="8" t="s">
        <v>117</v>
      </c>
      <c r="D17" s="25">
        <v>0</v>
      </c>
      <c r="E17" s="28">
        <v>500000</v>
      </c>
      <c r="F17" s="29">
        <v>300000</v>
      </c>
      <c r="G17" s="30">
        <v>9000</v>
      </c>
      <c r="H17" s="26">
        <v>9000</v>
      </c>
      <c r="I17" s="28"/>
      <c r="J17" s="26">
        <v>9000</v>
      </c>
      <c r="K17" s="9">
        <f t="shared" si="0"/>
        <v>-9000</v>
      </c>
      <c r="L17" s="27">
        <v>0</v>
      </c>
    </row>
    <row r="18" spans="1:12" ht="15" customHeight="1">
      <c r="A18" s="24">
        <v>3632</v>
      </c>
      <c r="B18" s="24">
        <v>6122</v>
      </c>
      <c r="C18" s="8" t="s">
        <v>123</v>
      </c>
      <c r="D18" s="25"/>
      <c r="E18" s="28">
        <v>0</v>
      </c>
      <c r="F18" s="29">
        <v>200000</v>
      </c>
      <c r="G18" s="30"/>
      <c r="H18" s="26">
        <v>186498</v>
      </c>
      <c r="I18" s="28"/>
      <c r="J18" s="26">
        <v>186498</v>
      </c>
      <c r="K18" s="9">
        <f t="shared" si="0"/>
        <v>-186498</v>
      </c>
      <c r="L18" s="27"/>
    </row>
    <row r="19" spans="1:12" ht="15" customHeight="1">
      <c r="A19" s="24">
        <v>3632</v>
      </c>
      <c r="B19" s="24">
        <v>6130</v>
      </c>
      <c r="C19" s="8" t="s">
        <v>108</v>
      </c>
      <c r="D19" s="25">
        <v>0</v>
      </c>
      <c r="E19" s="25">
        <v>8338600</v>
      </c>
      <c r="F19" s="27">
        <v>8338600</v>
      </c>
      <c r="G19" s="30">
        <v>6006880</v>
      </c>
      <c r="H19" s="26">
        <v>6006880</v>
      </c>
      <c r="I19" s="25"/>
      <c r="J19" s="26">
        <v>6006880</v>
      </c>
      <c r="K19" s="9">
        <f t="shared" si="0"/>
        <v>-6006880</v>
      </c>
      <c r="L19" s="27">
        <v>0</v>
      </c>
    </row>
    <row r="20" spans="1:12" ht="15" customHeight="1">
      <c r="A20" s="24">
        <v>3633</v>
      </c>
      <c r="B20" s="24">
        <v>6121</v>
      </c>
      <c r="C20" s="8" t="s">
        <v>117</v>
      </c>
      <c r="D20" s="25">
        <v>24200</v>
      </c>
      <c r="E20" s="25">
        <v>24200</v>
      </c>
      <c r="F20" s="25">
        <v>24200</v>
      </c>
      <c r="G20" s="25">
        <v>4200</v>
      </c>
      <c r="H20" s="26">
        <v>4200</v>
      </c>
      <c r="I20" s="25"/>
      <c r="J20" s="26">
        <v>4200</v>
      </c>
      <c r="K20" s="9">
        <f t="shared" si="0"/>
        <v>-4200</v>
      </c>
      <c r="L20" s="27">
        <v>0</v>
      </c>
    </row>
    <row r="21" spans="1:12" ht="15" customHeight="1">
      <c r="A21" s="24">
        <v>3635</v>
      </c>
      <c r="B21" s="24">
        <v>6119</v>
      </c>
      <c r="C21" s="8" t="s">
        <v>160</v>
      </c>
      <c r="D21" s="25">
        <v>502150</v>
      </c>
      <c r="E21" s="25">
        <v>550000</v>
      </c>
      <c r="F21" s="28">
        <v>550000</v>
      </c>
      <c r="G21" s="25">
        <v>0</v>
      </c>
      <c r="H21" s="26">
        <v>0</v>
      </c>
      <c r="I21" s="28"/>
      <c r="J21" s="26">
        <v>0</v>
      </c>
      <c r="K21" s="9">
        <f t="shared" si="0"/>
        <v>0</v>
      </c>
      <c r="L21" s="27">
        <v>190000</v>
      </c>
    </row>
    <row r="22" spans="1:12" ht="15" customHeight="1">
      <c r="A22" s="24">
        <v>3639</v>
      </c>
      <c r="B22" s="24">
        <v>6121</v>
      </c>
      <c r="C22" s="8" t="s">
        <v>117</v>
      </c>
      <c r="D22" s="25">
        <v>345060</v>
      </c>
      <c r="E22" s="25">
        <v>5900000</v>
      </c>
      <c r="F22" s="25">
        <v>5900000</v>
      </c>
      <c r="G22" s="25">
        <v>5501000</v>
      </c>
      <c r="H22" s="26">
        <v>5501000</v>
      </c>
      <c r="I22" s="25"/>
      <c r="J22" s="26">
        <v>5501000</v>
      </c>
      <c r="K22" s="9">
        <f t="shared" si="0"/>
        <v>-5501000</v>
      </c>
      <c r="L22" s="27">
        <v>15000000</v>
      </c>
    </row>
    <row r="23" spans="1:12" ht="15" customHeight="1">
      <c r="A23" s="24">
        <v>3639</v>
      </c>
      <c r="B23" s="24">
        <v>6130</v>
      </c>
      <c r="C23" s="8" t="s">
        <v>108</v>
      </c>
      <c r="D23" s="25">
        <v>3146700</v>
      </c>
      <c r="E23" s="25">
        <v>6314000</v>
      </c>
      <c r="F23" s="25">
        <v>6314000</v>
      </c>
      <c r="G23" s="25">
        <v>383200</v>
      </c>
      <c r="H23" s="26">
        <v>6276000</v>
      </c>
      <c r="I23" s="25"/>
      <c r="J23" s="26">
        <v>6276000</v>
      </c>
      <c r="K23" s="9">
        <f t="shared" si="0"/>
        <v>-6276000</v>
      </c>
      <c r="L23" s="27">
        <v>4356500</v>
      </c>
    </row>
    <row r="24" spans="1:12" ht="15" customHeight="1">
      <c r="A24" s="24">
        <v>3639</v>
      </c>
      <c r="B24" s="24">
        <v>6202</v>
      </c>
      <c r="C24" s="8" t="s">
        <v>157</v>
      </c>
      <c r="D24" s="25">
        <v>0</v>
      </c>
      <c r="E24" s="25">
        <v>4700000</v>
      </c>
      <c r="F24" s="25">
        <v>4700000</v>
      </c>
      <c r="G24" s="25">
        <v>4700000</v>
      </c>
      <c r="H24" s="26">
        <v>4700000</v>
      </c>
      <c r="I24" s="25"/>
      <c r="J24" s="26">
        <v>4700000</v>
      </c>
      <c r="K24" s="9">
        <f t="shared" si="0"/>
        <v>-4700000</v>
      </c>
      <c r="L24" s="27">
        <v>0</v>
      </c>
    </row>
    <row r="25" spans="1:12" ht="15" customHeight="1">
      <c r="A25" s="24">
        <v>3722</v>
      </c>
      <c r="B25" s="24">
        <v>6202</v>
      </c>
      <c r="C25" s="8" t="s">
        <v>157</v>
      </c>
      <c r="D25" s="25">
        <v>0</v>
      </c>
      <c r="E25" s="25">
        <v>50000</v>
      </c>
      <c r="F25" s="25">
        <v>50000</v>
      </c>
      <c r="G25" s="25">
        <v>50000</v>
      </c>
      <c r="H25" s="26">
        <v>50000</v>
      </c>
      <c r="I25" s="25"/>
      <c r="J25" s="26">
        <v>50000</v>
      </c>
      <c r="K25" s="9">
        <f t="shared" si="0"/>
        <v>-50000</v>
      </c>
      <c r="L25" s="27">
        <v>0</v>
      </c>
    </row>
    <row r="26" spans="1:12" ht="15" customHeight="1">
      <c r="A26" s="24">
        <v>3732</v>
      </c>
      <c r="B26" s="24">
        <v>6121</v>
      </c>
      <c r="C26" s="8" t="s">
        <v>117</v>
      </c>
      <c r="D26" s="25">
        <v>0</v>
      </c>
      <c r="E26" s="25">
        <v>0</v>
      </c>
      <c r="F26" s="25">
        <v>0</v>
      </c>
      <c r="G26" s="25">
        <v>0</v>
      </c>
      <c r="H26" s="26">
        <v>0</v>
      </c>
      <c r="I26" s="25"/>
      <c r="J26" s="26">
        <v>0</v>
      </c>
      <c r="K26" s="9">
        <f t="shared" si="0"/>
        <v>0</v>
      </c>
      <c r="L26" s="27">
        <v>131382700</v>
      </c>
    </row>
    <row r="27" spans="1:12" ht="15" customHeight="1">
      <c r="A27" s="24">
        <v>3744</v>
      </c>
      <c r="B27" s="24">
        <v>6121</v>
      </c>
      <c r="C27" s="8" t="s">
        <v>117</v>
      </c>
      <c r="D27" s="25">
        <v>0</v>
      </c>
      <c r="E27" s="25">
        <v>88000</v>
      </c>
      <c r="F27" s="25">
        <v>88000</v>
      </c>
      <c r="G27" s="25">
        <v>14699.59</v>
      </c>
      <c r="H27" s="26">
        <v>14699.59</v>
      </c>
      <c r="I27" s="25"/>
      <c r="J27" s="26">
        <v>14699.59</v>
      </c>
      <c r="K27" s="9">
        <f t="shared" si="0"/>
        <v>-14699.59</v>
      </c>
      <c r="L27" s="27">
        <v>0</v>
      </c>
    </row>
    <row r="28" spans="1:12" ht="15" customHeight="1">
      <c r="A28" s="24">
        <v>3745</v>
      </c>
      <c r="B28" s="24">
        <v>6121</v>
      </c>
      <c r="C28" s="8" t="s">
        <v>117</v>
      </c>
      <c r="D28" s="25">
        <v>601363.68000000005</v>
      </c>
      <c r="E28" s="28">
        <v>6324700</v>
      </c>
      <c r="F28" s="28">
        <v>4124700</v>
      </c>
      <c r="G28" s="25">
        <v>4027706.57</v>
      </c>
      <c r="H28" s="26">
        <v>4070424.57</v>
      </c>
      <c r="I28" s="28"/>
      <c r="J28" s="26">
        <v>4070424.57</v>
      </c>
      <c r="K28" s="9">
        <f t="shared" si="0"/>
        <v>-4070424.57</v>
      </c>
      <c r="L28" s="27">
        <v>3300000</v>
      </c>
    </row>
    <row r="29" spans="1:12" ht="15" customHeight="1">
      <c r="A29" s="24">
        <v>3745</v>
      </c>
      <c r="B29" s="24">
        <v>6123</v>
      </c>
      <c r="C29" s="8" t="s">
        <v>175</v>
      </c>
      <c r="D29" s="25">
        <v>0</v>
      </c>
      <c r="E29" s="25">
        <v>4076500</v>
      </c>
      <c r="F29" s="25">
        <v>4076490</v>
      </c>
      <c r="G29" s="25">
        <v>4076490</v>
      </c>
      <c r="H29" s="26">
        <v>4076490</v>
      </c>
      <c r="I29" s="25"/>
      <c r="J29" s="26">
        <v>4076490</v>
      </c>
      <c r="K29" s="9">
        <f t="shared" si="0"/>
        <v>-4076490</v>
      </c>
      <c r="L29" s="27">
        <v>0</v>
      </c>
    </row>
    <row r="30" spans="1:12" ht="15" customHeight="1">
      <c r="A30" s="24">
        <v>3745</v>
      </c>
      <c r="B30" s="24">
        <v>6130</v>
      </c>
      <c r="C30" s="8" t="s">
        <v>108</v>
      </c>
      <c r="D30" s="25">
        <v>1000</v>
      </c>
      <c r="E30" s="25">
        <v>152600</v>
      </c>
      <c r="F30" s="25">
        <v>152600</v>
      </c>
      <c r="G30" s="25">
        <v>153560</v>
      </c>
      <c r="H30" s="26">
        <v>153560</v>
      </c>
      <c r="I30" s="25"/>
      <c r="J30" s="26">
        <v>153560</v>
      </c>
      <c r="K30" s="9">
        <f t="shared" si="0"/>
        <v>-153560</v>
      </c>
      <c r="L30" s="27">
        <v>0</v>
      </c>
    </row>
    <row r="31" spans="1:12" ht="15" customHeight="1">
      <c r="A31" s="24">
        <v>4351</v>
      </c>
      <c r="B31" s="24">
        <v>6123</v>
      </c>
      <c r="C31" s="8" t="s">
        <v>175</v>
      </c>
      <c r="D31" s="25">
        <v>0</v>
      </c>
      <c r="E31" s="25">
        <v>280000</v>
      </c>
      <c r="F31" s="25">
        <v>280000</v>
      </c>
      <c r="G31" s="25">
        <v>277001</v>
      </c>
      <c r="H31" s="26">
        <v>277001</v>
      </c>
      <c r="I31" s="25"/>
      <c r="J31" s="26">
        <v>277001</v>
      </c>
      <c r="K31" s="9">
        <f t="shared" si="0"/>
        <v>-277001</v>
      </c>
      <c r="L31" s="27">
        <v>0</v>
      </c>
    </row>
    <row r="32" spans="1:12" ht="15" customHeight="1">
      <c r="A32" s="24">
        <v>5512</v>
      </c>
      <c r="B32" s="24">
        <v>6122</v>
      </c>
      <c r="C32" s="8" t="s">
        <v>123</v>
      </c>
      <c r="D32" s="25">
        <v>0</v>
      </c>
      <c r="E32" s="28">
        <v>40000</v>
      </c>
      <c r="F32" s="28">
        <v>106000</v>
      </c>
      <c r="G32" s="25">
        <v>40003</v>
      </c>
      <c r="H32" s="26">
        <v>105862.21</v>
      </c>
      <c r="I32" s="28"/>
      <c r="J32" s="26">
        <v>105862.21</v>
      </c>
      <c r="K32" s="9">
        <f t="shared" si="0"/>
        <v>-105862.21</v>
      </c>
      <c r="L32" s="27">
        <v>0</v>
      </c>
    </row>
    <row r="33" spans="1:12" ht="15" customHeight="1">
      <c r="A33" s="24">
        <v>5512</v>
      </c>
      <c r="B33" s="24">
        <v>6123</v>
      </c>
      <c r="C33" s="8" t="s">
        <v>175</v>
      </c>
      <c r="D33" s="25">
        <v>0</v>
      </c>
      <c r="E33" s="25">
        <v>884500</v>
      </c>
      <c r="F33" s="25">
        <v>884500</v>
      </c>
      <c r="G33" s="25">
        <v>0</v>
      </c>
      <c r="H33" s="26">
        <v>884425</v>
      </c>
      <c r="I33" s="25"/>
      <c r="J33" s="26">
        <v>884425</v>
      </c>
      <c r="K33" s="9">
        <f t="shared" si="0"/>
        <v>-884425</v>
      </c>
      <c r="L33" s="27">
        <v>0</v>
      </c>
    </row>
    <row r="34" spans="1:12" ht="15" customHeight="1">
      <c r="A34" s="24">
        <v>6171</v>
      </c>
      <c r="B34" s="24">
        <v>6111</v>
      </c>
      <c r="C34" s="8" t="s">
        <v>144</v>
      </c>
      <c r="D34" s="25">
        <v>90750</v>
      </c>
      <c r="E34" s="28">
        <v>2050000</v>
      </c>
      <c r="F34" s="28">
        <v>3050000</v>
      </c>
      <c r="G34" s="25">
        <v>0</v>
      </c>
      <c r="H34" s="26">
        <v>2928749.47</v>
      </c>
      <c r="I34" s="28"/>
      <c r="J34" s="26">
        <v>2928749.47</v>
      </c>
      <c r="K34" s="9">
        <f t="shared" si="0"/>
        <v>-2928749.47</v>
      </c>
      <c r="L34" s="27">
        <v>0</v>
      </c>
    </row>
    <row r="35" spans="1:12" ht="15" customHeight="1">
      <c r="A35" s="24">
        <v>6171</v>
      </c>
      <c r="B35" s="24">
        <v>6121</v>
      </c>
      <c r="C35" s="8" t="s">
        <v>117</v>
      </c>
      <c r="D35" s="25">
        <v>1846302.1</v>
      </c>
      <c r="E35" s="28">
        <v>2200000</v>
      </c>
      <c r="F35" s="28">
        <v>1200000</v>
      </c>
      <c r="G35" s="25">
        <v>13654</v>
      </c>
      <c r="H35" s="26">
        <v>30594</v>
      </c>
      <c r="I35" s="28"/>
      <c r="J35" s="26">
        <v>30594</v>
      </c>
      <c r="K35" s="9">
        <f t="shared" si="0"/>
        <v>-30594</v>
      </c>
      <c r="L35" s="27">
        <v>2200000</v>
      </c>
    </row>
    <row r="36" spans="1:12" ht="15" customHeight="1">
      <c r="A36" s="24">
        <v>6171</v>
      </c>
      <c r="B36" s="24">
        <v>6122</v>
      </c>
      <c r="C36" s="8" t="s">
        <v>123</v>
      </c>
      <c r="D36" s="25">
        <v>2055567.83</v>
      </c>
      <c r="E36" s="25">
        <v>5600000</v>
      </c>
      <c r="F36" s="25">
        <v>5600000</v>
      </c>
      <c r="G36" s="25">
        <v>414554.06</v>
      </c>
      <c r="H36" s="26">
        <v>5104087.79</v>
      </c>
      <c r="I36" s="25"/>
      <c r="J36" s="26">
        <v>5104087.79</v>
      </c>
      <c r="K36" s="9">
        <f t="shared" si="0"/>
        <v>-5104087.79</v>
      </c>
      <c r="L36" s="27">
        <v>390000</v>
      </c>
    </row>
    <row r="37" spans="1:12" ht="15" customHeight="1">
      <c r="A37" s="24">
        <v>6409</v>
      </c>
      <c r="B37" s="24">
        <v>6901</v>
      </c>
      <c r="C37" s="8" t="s">
        <v>215</v>
      </c>
      <c r="D37" s="25">
        <v>0</v>
      </c>
      <c r="E37" s="28">
        <v>1601000</v>
      </c>
      <c r="F37" s="28">
        <v>162400</v>
      </c>
      <c r="G37" s="25">
        <v>0</v>
      </c>
      <c r="H37" s="26">
        <v>0</v>
      </c>
      <c r="I37" s="28"/>
      <c r="J37" s="26">
        <v>0</v>
      </c>
      <c r="K37" s="9">
        <f t="shared" si="0"/>
        <v>0</v>
      </c>
      <c r="L37" s="27">
        <v>6000000</v>
      </c>
    </row>
    <row r="38" spans="1:12" ht="15" customHeight="1">
      <c r="A38" s="7" t="s">
        <v>223</v>
      </c>
      <c r="B38" s="14"/>
      <c r="C38" s="14"/>
      <c r="D38" s="11">
        <f>SUM(D2:D37)</f>
        <v>36086235.710000001</v>
      </c>
      <c r="E38" s="11">
        <f>SUM(E2:E37)</f>
        <v>106831500</v>
      </c>
      <c r="F38" s="11"/>
      <c r="G38" s="11">
        <f>SUM(G2:G37)</f>
        <v>38483839.040000007</v>
      </c>
      <c r="H38" s="11">
        <f>SUM(H2:H37)</f>
        <v>74417766.150000021</v>
      </c>
      <c r="I38" s="11"/>
      <c r="J38" s="11">
        <f>SUM(J2:J37)</f>
        <v>74417766.150000021</v>
      </c>
      <c r="K38" s="10">
        <f>SUM(K2:K37)</f>
        <v>-74417766.150000021</v>
      </c>
      <c r="L38" s="31">
        <f>SUM(L2:L37)</f>
        <v>264314200</v>
      </c>
    </row>
    <row r="39" spans="1:12" ht="15" customHeight="1">
      <c r="A39" s="16"/>
      <c r="B39" s="16"/>
      <c r="C39" s="16"/>
      <c r="D39" s="16"/>
      <c r="E39" s="16"/>
      <c r="F39" s="16"/>
      <c r="G39" s="16"/>
      <c r="H39" s="15"/>
      <c r="I39" s="16"/>
      <c r="J39" s="15"/>
      <c r="K39" s="32"/>
      <c r="L39" s="16"/>
    </row>
  </sheetData>
  <pageMargins left="0.7" right="0.7" top="0.75" bottom="0.75" header="0.3" footer="0.3"/>
  <pageSetup orientation="landscape"/>
  <headerFooter>
    <oddFooter>&amp;C&amp;"Helvetica Neue,Regular"&amp;12&amp;K000000&amp;P</oddFooter>
  </headerFooter>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0"/>
  <sheetViews>
    <sheetView showGridLines="0" workbookViewId="0"/>
  </sheetViews>
  <sheetFormatPr defaultColWidth="8.85546875" defaultRowHeight="15" customHeight="1"/>
  <cols>
    <col min="1" max="1" width="10.7109375" style="33" customWidth="1"/>
    <col min="2" max="2" width="10" style="33" customWidth="1"/>
    <col min="3" max="3" width="18" style="33" customWidth="1"/>
    <col min="4" max="5" width="12.42578125" style="33" customWidth="1"/>
    <col min="6" max="7" width="14.42578125" style="33" customWidth="1"/>
    <col min="8" max="256" width="8.85546875" style="33" customWidth="1"/>
  </cols>
  <sheetData>
    <row r="1" spans="1:7" ht="35.25" customHeight="1">
      <c r="A1" s="19" t="s">
        <v>6</v>
      </c>
      <c r="B1" s="19" t="s">
        <v>7</v>
      </c>
      <c r="C1" s="19" t="s">
        <v>8</v>
      </c>
      <c r="D1" s="34">
        <v>2017</v>
      </c>
      <c r="E1" s="34">
        <v>2018</v>
      </c>
      <c r="F1" s="35" t="s">
        <v>225</v>
      </c>
      <c r="G1" s="36" t="s">
        <v>95</v>
      </c>
    </row>
    <row r="2" spans="1:7" ht="15" customHeight="1">
      <c r="A2" s="24">
        <v>2212</v>
      </c>
      <c r="B2" s="24">
        <v>5171</v>
      </c>
      <c r="C2" s="8" t="s">
        <v>107</v>
      </c>
      <c r="D2" s="25">
        <v>2054458</v>
      </c>
      <c r="E2" s="25">
        <v>3300000</v>
      </c>
      <c r="F2" s="25">
        <v>192994</v>
      </c>
      <c r="G2" s="25">
        <v>400000</v>
      </c>
    </row>
    <row r="3" spans="1:7" ht="15" customHeight="1">
      <c r="A3" s="24">
        <v>2219</v>
      </c>
      <c r="B3" s="24">
        <v>5171</v>
      </c>
      <c r="C3" s="8" t="s">
        <v>107</v>
      </c>
      <c r="D3" s="25">
        <v>5177684.3</v>
      </c>
      <c r="E3" s="25">
        <v>8570000</v>
      </c>
      <c r="F3" s="25">
        <v>6135652.6200000001</v>
      </c>
      <c r="G3" s="25">
        <v>3700000</v>
      </c>
    </row>
    <row r="4" spans="1:7" ht="15" customHeight="1">
      <c r="A4" s="24">
        <v>2221</v>
      </c>
      <c r="B4" s="24">
        <v>5171</v>
      </c>
      <c r="C4" s="8" t="s">
        <v>107</v>
      </c>
      <c r="D4" s="25">
        <v>11219.1</v>
      </c>
      <c r="E4" s="25">
        <v>12000</v>
      </c>
      <c r="F4" s="25">
        <v>0</v>
      </c>
      <c r="G4" s="25">
        <v>12000</v>
      </c>
    </row>
    <row r="5" spans="1:7" ht="15" customHeight="1">
      <c r="A5" s="24">
        <v>2229</v>
      </c>
      <c r="B5" s="24">
        <v>5171</v>
      </c>
      <c r="C5" s="8" t="s">
        <v>107</v>
      </c>
      <c r="D5" s="25">
        <v>0</v>
      </c>
      <c r="E5" s="25">
        <v>8000</v>
      </c>
      <c r="F5" s="25">
        <v>0</v>
      </c>
      <c r="G5" s="25">
        <v>0</v>
      </c>
    </row>
    <row r="6" spans="1:7" ht="15" customHeight="1">
      <c r="A6" s="24">
        <v>2310</v>
      </c>
      <c r="B6" s="24">
        <v>5171</v>
      </c>
      <c r="C6" s="8" t="s">
        <v>107</v>
      </c>
      <c r="D6" s="25">
        <v>74138.97</v>
      </c>
      <c r="E6" s="25">
        <v>25000</v>
      </c>
      <c r="F6" s="25">
        <v>32500</v>
      </c>
      <c r="G6" s="25">
        <v>25000</v>
      </c>
    </row>
    <row r="7" spans="1:7" ht="15" customHeight="1">
      <c r="A7" s="24">
        <v>2321</v>
      </c>
      <c r="B7" s="24">
        <v>5171</v>
      </c>
      <c r="C7" s="8" t="s">
        <v>107</v>
      </c>
      <c r="D7" s="25">
        <v>221146.93</v>
      </c>
      <c r="E7" s="25">
        <v>60000</v>
      </c>
      <c r="F7" s="25">
        <v>95205.1</v>
      </c>
      <c r="G7" s="25">
        <v>100000</v>
      </c>
    </row>
    <row r="8" spans="1:7" ht="15" customHeight="1">
      <c r="A8" s="24">
        <v>3111</v>
      </c>
      <c r="B8" s="24">
        <v>5171</v>
      </c>
      <c r="C8" s="8" t="s">
        <v>107</v>
      </c>
      <c r="D8" s="25">
        <v>139748.85999999999</v>
      </c>
      <c r="E8" s="25">
        <v>50000</v>
      </c>
      <c r="F8" s="25">
        <v>0</v>
      </c>
      <c r="G8" s="25">
        <v>50000</v>
      </c>
    </row>
    <row r="9" spans="1:7" ht="15" customHeight="1">
      <c r="A9" s="24">
        <v>3115</v>
      </c>
      <c r="B9" s="24">
        <v>5171</v>
      </c>
      <c r="C9" s="8" t="s">
        <v>107</v>
      </c>
      <c r="D9" s="25">
        <v>0</v>
      </c>
      <c r="E9" s="25">
        <v>6000</v>
      </c>
      <c r="F9" s="25">
        <v>0</v>
      </c>
      <c r="G9" s="25">
        <v>0</v>
      </c>
    </row>
    <row r="10" spans="1:7" ht="15" customHeight="1">
      <c r="A10" s="24">
        <v>3314</v>
      </c>
      <c r="B10" s="24">
        <v>5171</v>
      </c>
      <c r="C10" s="8" t="s">
        <v>107</v>
      </c>
      <c r="D10" s="25">
        <v>2507.12</v>
      </c>
      <c r="E10" s="25">
        <v>6000</v>
      </c>
      <c r="F10" s="25">
        <v>8201.5300000000007</v>
      </c>
      <c r="G10" s="25">
        <v>10000</v>
      </c>
    </row>
    <row r="11" spans="1:7" ht="15" customHeight="1">
      <c r="A11" s="24">
        <v>3322</v>
      </c>
      <c r="B11" s="24">
        <v>5171</v>
      </c>
      <c r="C11" s="8" t="s">
        <v>107</v>
      </c>
      <c r="D11" s="25">
        <v>175055</v>
      </c>
      <c r="E11" s="25">
        <v>105000</v>
      </c>
      <c r="F11" s="25">
        <v>40365</v>
      </c>
      <c r="G11" s="25">
        <v>15000</v>
      </c>
    </row>
    <row r="12" spans="1:7" ht="15" customHeight="1">
      <c r="A12" s="24">
        <v>3326</v>
      </c>
      <c r="B12" s="24">
        <v>5171</v>
      </c>
      <c r="C12" s="8" t="s">
        <v>107</v>
      </c>
      <c r="D12" s="25">
        <v>0</v>
      </c>
      <c r="E12" s="25">
        <v>50000</v>
      </c>
      <c r="F12" s="25">
        <v>0</v>
      </c>
      <c r="G12" s="25">
        <v>15000</v>
      </c>
    </row>
    <row r="13" spans="1:7" ht="15" customHeight="1">
      <c r="A13" s="24">
        <v>3341</v>
      </c>
      <c r="B13" s="24">
        <v>5171</v>
      </c>
      <c r="C13" s="8" t="s">
        <v>107</v>
      </c>
      <c r="D13" s="25">
        <v>0</v>
      </c>
      <c r="E13" s="25">
        <v>15000</v>
      </c>
      <c r="F13" s="25">
        <v>11320</v>
      </c>
      <c r="G13" s="25">
        <v>0</v>
      </c>
    </row>
    <row r="14" spans="1:7" ht="15" customHeight="1">
      <c r="A14" s="24">
        <v>3392</v>
      </c>
      <c r="B14" s="24">
        <v>5171</v>
      </c>
      <c r="C14" s="8" t="s">
        <v>107</v>
      </c>
      <c r="D14" s="25">
        <v>0</v>
      </c>
      <c r="E14" s="25">
        <v>423000</v>
      </c>
      <c r="F14" s="25">
        <v>400953.26</v>
      </c>
      <c r="G14" s="25">
        <v>900000</v>
      </c>
    </row>
    <row r="15" spans="1:7" ht="15" customHeight="1">
      <c r="A15" s="24">
        <v>3412</v>
      </c>
      <c r="B15" s="24">
        <v>5171</v>
      </c>
      <c r="C15" s="8" t="s">
        <v>107</v>
      </c>
      <c r="D15" s="25">
        <v>0</v>
      </c>
      <c r="E15" s="25">
        <v>648000</v>
      </c>
      <c r="F15" s="25">
        <v>25981.119999999999</v>
      </c>
      <c r="G15" s="25">
        <v>5000</v>
      </c>
    </row>
    <row r="16" spans="1:7" ht="15" customHeight="1">
      <c r="A16" s="24">
        <v>3421</v>
      </c>
      <c r="B16" s="24">
        <v>5171</v>
      </c>
      <c r="C16" s="8" t="s">
        <v>107</v>
      </c>
      <c r="D16" s="25">
        <v>0</v>
      </c>
      <c r="E16" s="25">
        <v>100000</v>
      </c>
      <c r="F16" s="25">
        <v>0</v>
      </c>
      <c r="G16" s="25">
        <v>150000</v>
      </c>
    </row>
    <row r="17" spans="1:7" ht="15" customHeight="1">
      <c r="A17" s="24">
        <v>3612</v>
      </c>
      <c r="B17" s="24">
        <v>5171</v>
      </c>
      <c r="C17" s="8" t="s">
        <v>107</v>
      </c>
      <c r="D17" s="25">
        <v>316205.26</v>
      </c>
      <c r="E17" s="25">
        <v>250000</v>
      </c>
      <c r="F17" s="25">
        <v>69892.399999999994</v>
      </c>
      <c r="G17" s="25">
        <v>250000</v>
      </c>
    </row>
    <row r="18" spans="1:7" ht="15" customHeight="1">
      <c r="A18" s="24">
        <v>3613</v>
      </c>
      <c r="B18" s="24">
        <v>5171</v>
      </c>
      <c r="C18" s="8" t="s">
        <v>107</v>
      </c>
      <c r="D18" s="25">
        <v>1661588.63</v>
      </c>
      <c r="E18" s="25">
        <v>1950000</v>
      </c>
      <c r="F18" s="25">
        <v>193884.84</v>
      </c>
      <c r="G18" s="25">
        <v>2500000</v>
      </c>
    </row>
    <row r="19" spans="1:7" ht="15" customHeight="1">
      <c r="A19" s="24">
        <v>3631</v>
      </c>
      <c r="B19" s="24">
        <v>5171</v>
      </c>
      <c r="C19" s="8" t="s">
        <v>107</v>
      </c>
      <c r="D19" s="25">
        <v>288091.83</v>
      </c>
      <c r="E19" s="25">
        <v>500000</v>
      </c>
      <c r="F19" s="25">
        <v>459035.43</v>
      </c>
      <c r="G19" s="25">
        <v>1500000</v>
      </c>
    </row>
    <row r="20" spans="1:7" ht="15" customHeight="1">
      <c r="A20" s="24">
        <v>3632</v>
      </c>
      <c r="B20" s="24">
        <v>5171</v>
      </c>
      <c r="C20" s="8" t="s">
        <v>107</v>
      </c>
      <c r="D20" s="25">
        <v>305672.8</v>
      </c>
      <c r="E20" s="25">
        <v>200000</v>
      </c>
      <c r="F20" s="25">
        <v>8600</v>
      </c>
      <c r="G20" s="25">
        <v>300000</v>
      </c>
    </row>
    <row r="21" spans="1:7" ht="15" customHeight="1">
      <c r="A21" s="24">
        <v>3723</v>
      </c>
      <c r="B21" s="24">
        <v>5171</v>
      </c>
      <c r="C21" s="8" t="s">
        <v>107</v>
      </c>
      <c r="D21" s="25">
        <v>0</v>
      </c>
      <c r="E21" s="25">
        <v>5000</v>
      </c>
      <c r="F21" s="25">
        <v>0</v>
      </c>
      <c r="G21" s="25">
        <v>0</v>
      </c>
    </row>
    <row r="22" spans="1:7" ht="15" customHeight="1">
      <c r="A22" s="24">
        <v>3745</v>
      </c>
      <c r="B22" s="24">
        <v>5171</v>
      </c>
      <c r="C22" s="8" t="s">
        <v>107</v>
      </c>
      <c r="D22" s="25">
        <v>88794.28</v>
      </c>
      <c r="E22" s="25">
        <v>200000</v>
      </c>
      <c r="F22" s="25">
        <v>368747.5</v>
      </c>
      <c r="G22" s="25">
        <v>200000</v>
      </c>
    </row>
    <row r="23" spans="1:7" ht="15" customHeight="1">
      <c r="A23" s="24">
        <v>4339</v>
      </c>
      <c r="B23" s="24">
        <v>5171</v>
      </c>
      <c r="C23" s="8" t="s">
        <v>107</v>
      </c>
      <c r="D23" s="25">
        <v>4478.5</v>
      </c>
      <c r="E23" s="25">
        <v>10000</v>
      </c>
      <c r="F23" s="25">
        <v>4186</v>
      </c>
      <c r="G23" s="25">
        <v>5000</v>
      </c>
    </row>
    <row r="24" spans="1:7" ht="15" customHeight="1">
      <c r="A24" s="24">
        <v>4351</v>
      </c>
      <c r="B24" s="24">
        <v>5171</v>
      </c>
      <c r="C24" s="8" t="s">
        <v>107</v>
      </c>
      <c r="D24" s="25">
        <v>21130</v>
      </c>
      <c r="E24" s="25">
        <v>30000</v>
      </c>
      <c r="F24" s="25">
        <v>26523</v>
      </c>
      <c r="G24" s="25">
        <v>30000</v>
      </c>
    </row>
    <row r="25" spans="1:7" ht="15" customHeight="1">
      <c r="A25" s="24">
        <v>4357</v>
      </c>
      <c r="B25" s="24">
        <v>5171</v>
      </c>
      <c r="C25" s="8" t="s">
        <v>107</v>
      </c>
      <c r="D25" s="25">
        <v>71703.7</v>
      </c>
      <c r="E25" s="25">
        <v>400000</v>
      </c>
      <c r="F25" s="25">
        <v>182295.93</v>
      </c>
      <c r="G25" s="25">
        <v>400000</v>
      </c>
    </row>
    <row r="26" spans="1:7" ht="15" customHeight="1">
      <c r="A26" s="24">
        <v>4359</v>
      </c>
      <c r="B26" s="24">
        <v>5171</v>
      </c>
      <c r="C26" s="8" t="s">
        <v>107</v>
      </c>
      <c r="D26" s="25">
        <v>0</v>
      </c>
      <c r="E26" s="25">
        <v>10000</v>
      </c>
      <c r="F26" s="25">
        <v>0</v>
      </c>
      <c r="G26" s="25">
        <v>10000</v>
      </c>
    </row>
    <row r="27" spans="1:7" ht="15" customHeight="1">
      <c r="A27" s="24">
        <v>5311</v>
      </c>
      <c r="B27" s="24">
        <v>5171</v>
      </c>
      <c r="C27" s="8" t="s">
        <v>107</v>
      </c>
      <c r="D27" s="25">
        <v>157800</v>
      </c>
      <c r="E27" s="25">
        <v>1500000</v>
      </c>
      <c r="F27" s="25">
        <v>83170</v>
      </c>
      <c r="G27" s="25">
        <v>300000</v>
      </c>
    </row>
    <row r="28" spans="1:7" ht="15" customHeight="1">
      <c r="A28" s="24">
        <v>5512</v>
      </c>
      <c r="B28" s="24">
        <v>5171</v>
      </c>
      <c r="C28" s="8" t="s">
        <v>107</v>
      </c>
      <c r="D28" s="25">
        <v>29478.94</v>
      </c>
      <c r="E28" s="25">
        <v>73500</v>
      </c>
      <c r="F28" s="25">
        <v>71534</v>
      </c>
      <c r="G28" s="25">
        <v>188000</v>
      </c>
    </row>
    <row r="29" spans="1:7" ht="15" customHeight="1">
      <c r="A29" s="24">
        <v>6171</v>
      </c>
      <c r="B29" s="24">
        <v>5171</v>
      </c>
      <c r="C29" s="8" t="s">
        <v>107</v>
      </c>
      <c r="D29" s="25">
        <v>814860.64</v>
      </c>
      <c r="E29" s="25">
        <v>2200000</v>
      </c>
      <c r="F29" s="25">
        <v>889754.64</v>
      </c>
      <c r="G29" s="25">
        <v>2300000</v>
      </c>
    </row>
    <row r="30" spans="1:7" ht="15" customHeight="1">
      <c r="A30" s="8" t="s">
        <v>223</v>
      </c>
      <c r="B30" s="13"/>
      <c r="C30" s="13"/>
      <c r="D30" s="37">
        <f>SUM(D1:D29)</f>
        <v>11617779.859999998</v>
      </c>
      <c r="E30" s="37">
        <f>SUM(E1:E29)</f>
        <v>20708518</v>
      </c>
      <c r="F30" s="37">
        <f>SUM(F1:F29)</f>
        <v>9300796.370000001</v>
      </c>
      <c r="G30" s="37">
        <f>SUM(G1:G29)</f>
        <v>13365000</v>
      </c>
    </row>
  </sheetData>
  <pageMargins left="0.7" right="0.7" top="0.78740200000000005" bottom="0.78740200000000005" header="0.3" footer="0.3"/>
  <pageSetup orientation="portrait"/>
  <headerFooter>
    <oddFooter>&amp;C&amp;"Helvetica Neue,Regular"&amp;12&amp;K000000&amp;P</oddFooter>
  </headerFooter>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V11"/>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4.85" customHeight="1"/>
  <cols>
    <col min="1" max="256" width="16.28515625" style="38" customWidth="1"/>
  </cols>
  <sheetData>
    <row r="1" spans="1:5" ht="15.95" customHeight="1">
      <c r="A1" s="271" t="s">
        <v>5</v>
      </c>
      <c r="B1" s="271"/>
      <c r="C1" s="271"/>
      <c r="D1" s="271"/>
      <c r="E1" s="271"/>
    </row>
    <row r="2" spans="1:5" ht="14.65" customHeight="1">
      <c r="A2" s="39"/>
      <c r="B2" s="39"/>
      <c r="C2" s="39"/>
      <c r="D2" s="39"/>
      <c r="E2" s="39"/>
    </row>
    <row r="3" spans="1:5" ht="14.65" customHeight="1">
      <c r="A3" s="40"/>
      <c r="B3" s="41"/>
      <c r="C3" s="42"/>
      <c r="D3" s="42"/>
      <c r="E3" s="42"/>
    </row>
    <row r="4" spans="1:5" ht="14.45" customHeight="1">
      <c r="A4" s="43"/>
      <c r="B4" s="44"/>
      <c r="C4" s="45"/>
      <c r="D4" s="45"/>
      <c r="E4" s="45"/>
    </row>
    <row r="5" spans="1:5" ht="14.45" customHeight="1">
      <c r="A5" s="43"/>
      <c r="B5" s="44"/>
      <c r="C5" s="45"/>
      <c r="D5" s="45"/>
      <c r="E5" s="45"/>
    </row>
    <row r="6" spans="1:5" ht="14.45" customHeight="1">
      <c r="A6" s="43"/>
      <c r="B6" s="44"/>
      <c r="C6" s="45"/>
      <c r="D6" s="45"/>
      <c r="E6" s="45"/>
    </row>
    <row r="7" spans="1:5" ht="14.45" customHeight="1">
      <c r="A7" s="43"/>
      <c r="B7" s="44"/>
      <c r="C7" s="45"/>
      <c r="D7" s="45"/>
      <c r="E7" s="45"/>
    </row>
    <row r="8" spans="1:5" ht="14.45" customHeight="1">
      <c r="A8" s="43"/>
      <c r="B8" s="44"/>
      <c r="C8" s="45"/>
      <c r="D8" s="45"/>
      <c r="E8" s="45"/>
    </row>
    <row r="9" spans="1:5" ht="14.45" customHeight="1">
      <c r="A9" s="43"/>
      <c r="B9" s="44"/>
      <c r="C9" s="45"/>
      <c r="D9" s="45"/>
      <c r="E9" s="45"/>
    </row>
    <row r="10" spans="1:5" ht="14.45" customHeight="1">
      <c r="A10" s="43"/>
      <c r="B10" s="44"/>
      <c r="C10" s="45"/>
      <c r="D10" s="45"/>
      <c r="E10" s="45"/>
    </row>
    <row r="11" spans="1:5" ht="14.45" customHeight="1">
      <c r="A11" s="43"/>
      <c r="B11" s="44"/>
      <c r="C11" s="45"/>
      <c r="D11" s="45"/>
      <c r="E11" s="45"/>
    </row>
  </sheetData>
  <mergeCells count="1">
    <mergeCell ref="A1:E1"/>
  </mergeCells>
  <pageMargins left="1" right="1" top="1" bottom="1" header="0.25" footer="0.25"/>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V11"/>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4.85" customHeight="1"/>
  <cols>
    <col min="1" max="256" width="16.28515625" style="46" customWidth="1"/>
  </cols>
  <sheetData>
    <row r="1" spans="1:5" ht="15.95" customHeight="1">
      <c r="A1" s="271" t="s">
        <v>5</v>
      </c>
      <c r="B1" s="271"/>
      <c r="C1" s="271"/>
      <c r="D1" s="271"/>
      <c r="E1" s="271"/>
    </row>
    <row r="2" spans="1:5" ht="14.65" customHeight="1">
      <c r="A2" s="39"/>
      <c r="B2" s="39"/>
      <c r="C2" s="39"/>
      <c r="D2" s="39"/>
      <c r="E2" s="39"/>
    </row>
    <row r="3" spans="1:5" ht="14.65" customHeight="1">
      <c r="A3" s="40"/>
      <c r="B3" s="41"/>
      <c r="C3" s="42"/>
      <c r="D3" s="42"/>
      <c r="E3" s="42"/>
    </row>
    <row r="4" spans="1:5" ht="14.45" customHeight="1">
      <c r="A4" s="43"/>
      <c r="B4" s="44"/>
      <c r="C4" s="45"/>
      <c r="D4" s="45"/>
      <c r="E4" s="45"/>
    </row>
    <row r="5" spans="1:5" ht="14.45" customHeight="1">
      <c r="A5" s="43"/>
      <c r="B5" s="44"/>
      <c r="C5" s="45"/>
      <c r="D5" s="45"/>
      <c r="E5" s="45"/>
    </row>
    <row r="6" spans="1:5" ht="14.45" customHeight="1">
      <c r="A6" s="43"/>
      <c r="B6" s="44"/>
      <c r="C6" s="45"/>
      <c r="D6" s="45"/>
      <c r="E6" s="45"/>
    </row>
    <row r="7" spans="1:5" ht="14.45" customHeight="1">
      <c r="A7" s="43"/>
      <c r="B7" s="44"/>
      <c r="C7" s="45"/>
      <c r="D7" s="45"/>
      <c r="E7" s="45"/>
    </row>
    <row r="8" spans="1:5" ht="14.45" customHeight="1">
      <c r="A8" s="43"/>
      <c r="B8" s="44"/>
      <c r="C8" s="45"/>
      <c r="D8" s="45"/>
      <c r="E8" s="45"/>
    </row>
    <row r="9" spans="1:5" ht="14.45" customHeight="1">
      <c r="A9" s="43"/>
      <c r="B9" s="44"/>
      <c r="C9" s="45"/>
      <c r="D9" s="45"/>
      <c r="E9" s="45"/>
    </row>
    <row r="10" spans="1:5" ht="14.45" customHeight="1">
      <c r="A10" s="43"/>
      <c r="B10" s="44"/>
      <c r="C10" s="45"/>
      <c r="D10" s="45"/>
      <c r="E10" s="45"/>
    </row>
    <row r="11" spans="1:5" ht="14.45" customHeight="1">
      <c r="A11" s="43"/>
      <c r="B11" s="44"/>
      <c r="C11" s="45"/>
      <c r="D11" s="45"/>
      <c r="E11" s="45"/>
    </row>
  </sheetData>
  <mergeCells count="1">
    <mergeCell ref="A1:E1"/>
  </mergeCells>
  <pageMargins left="1" right="1" top="1" bottom="1" header="0.25" footer="0.25"/>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V11"/>
  <sheetViews>
    <sheetView showGridLines="0" workbookViewId="0">
      <pane xSplit="1" ySplit="2" topLeftCell="B3" activePane="bottomRight" state="frozen"/>
      <selection pane="topRight"/>
      <selection pane="bottomLeft"/>
      <selection pane="bottomRight" activeCell="B3" sqref="B3"/>
    </sheetView>
  </sheetViews>
  <sheetFormatPr defaultColWidth="16.28515625" defaultRowHeight="14.85" customHeight="1"/>
  <cols>
    <col min="1" max="256" width="16.28515625" style="47" customWidth="1"/>
  </cols>
  <sheetData>
    <row r="1" spans="1:5" ht="15.95" customHeight="1">
      <c r="A1" s="271" t="s">
        <v>5</v>
      </c>
      <c r="B1" s="271"/>
      <c r="C1" s="271"/>
      <c r="D1" s="271"/>
      <c r="E1" s="271"/>
    </row>
    <row r="2" spans="1:5" ht="14.65" customHeight="1">
      <c r="A2" s="39"/>
      <c r="B2" s="39"/>
      <c r="C2" s="39"/>
      <c r="D2" s="39"/>
      <c r="E2" s="39"/>
    </row>
    <row r="3" spans="1:5" ht="14.65" customHeight="1">
      <c r="A3" s="40"/>
      <c r="B3" s="41"/>
      <c r="C3" s="42"/>
      <c r="D3" s="42"/>
      <c r="E3" s="42"/>
    </row>
    <row r="4" spans="1:5" ht="14.45" customHeight="1">
      <c r="A4" s="43"/>
      <c r="B4" s="44"/>
      <c r="C4" s="45"/>
      <c r="D4" s="45"/>
      <c r="E4" s="45"/>
    </row>
    <row r="5" spans="1:5" ht="14.45" customHeight="1">
      <c r="A5" s="43"/>
      <c r="B5" s="44"/>
      <c r="C5" s="45"/>
      <c r="D5" s="45"/>
      <c r="E5" s="45"/>
    </row>
    <row r="6" spans="1:5" ht="14.45" customHeight="1">
      <c r="A6" s="43"/>
      <c r="B6" s="44"/>
      <c r="C6" s="45"/>
      <c r="D6" s="45"/>
      <c r="E6" s="45"/>
    </row>
    <row r="7" spans="1:5" ht="14.45" customHeight="1">
      <c r="A7" s="43"/>
      <c r="B7" s="44"/>
      <c r="C7" s="45"/>
      <c r="D7" s="45"/>
      <c r="E7" s="45"/>
    </row>
    <row r="8" spans="1:5" ht="14.45" customHeight="1">
      <c r="A8" s="43"/>
      <c r="B8" s="44"/>
      <c r="C8" s="45"/>
      <c r="D8" s="45"/>
      <c r="E8" s="45"/>
    </row>
    <row r="9" spans="1:5" ht="14.45" customHeight="1">
      <c r="A9" s="43"/>
      <c r="B9" s="44"/>
      <c r="C9" s="45"/>
      <c r="D9" s="45"/>
      <c r="E9" s="45"/>
    </row>
    <row r="10" spans="1:5" ht="14.45" customHeight="1">
      <c r="A10" s="43"/>
      <c r="B10" s="44"/>
      <c r="C10" s="45"/>
      <c r="D10" s="45"/>
      <c r="E10" s="45"/>
    </row>
    <row r="11" spans="1:5" ht="14.45" customHeight="1">
      <c r="A11" s="43"/>
      <c r="B11" s="44"/>
      <c r="C11" s="45"/>
      <c r="D11" s="45"/>
      <c r="E11" s="45"/>
    </row>
  </sheetData>
  <mergeCells count="1">
    <mergeCell ref="A1:E1"/>
  </mergeCells>
  <pageMargins left="1" right="1" top="1" bottom="1" header="0.25" footer="0.25"/>
  <pageSetup orientation="portrait"/>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67"/>
  <sheetViews>
    <sheetView showGridLines="0" workbookViewId="0"/>
  </sheetViews>
  <sheetFormatPr defaultColWidth="8.85546875" defaultRowHeight="15" customHeight="1"/>
  <cols>
    <col min="1" max="1" width="8.28515625" style="72" customWidth="1"/>
    <col min="2" max="2" width="9" style="72" customWidth="1"/>
    <col min="3" max="3" width="47.28515625" style="72" customWidth="1"/>
    <col min="4" max="15" width="9.7109375" style="72" customWidth="1"/>
    <col min="16" max="16" width="14.28515625" style="72" customWidth="1"/>
    <col min="17" max="256" width="8.85546875" style="72" customWidth="1"/>
  </cols>
  <sheetData>
    <row r="1" spans="1:16" ht="41.45" customHeight="1">
      <c r="A1" s="73" t="s">
        <v>282</v>
      </c>
      <c r="B1" s="73"/>
      <c r="C1" s="5"/>
      <c r="D1" s="5"/>
      <c r="E1" s="5"/>
      <c r="F1" s="5"/>
      <c r="G1" s="5"/>
      <c r="H1" s="5"/>
      <c r="I1" s="5"/>
      <c r="J1" s="5"/>
      <c r="K1" s="5"/>
      <c r="L1" s="5"/>
      <c r="M1" s="5"/>
      <c r="N1" s="5"/>
      <c r="O1" s="5"/>
      <c r="P1" s="74"/>
    </row>
    <row r="2" spans="1:16" ht="28.5" customHeight="1">
      <c r="A2" s="48" t="s">
        <v>6</v>
      </c>
      <c r="B2" s="48" t="s">
        <v>7</v>
      </c>
      <c r="C2" s="48" t="s">
        <v>233</v>
      </c>
      <c r="D2" s="49" t="s">
        <v>234</v>
      </c>
      <c r="E2" s="49" t="s">
        <v>235</v>
      </c>
      <c r="F2" s="49" t="s">
        <v>236</v>
      </c>
      <c r="G2" s="49" t="s">
        <v>237</v>
      </c>
      <c r="H2" s="49" t="s">
        <v>238</v>
      </c>
      <c r="I2" s="49" t="s">
        <v>239</v>
      </c>
      <c r="J2" s="49" t="s">
        <v>240</v>
      </c>
      <c r="K2" s="49" t="s">
        <v>241</v>
      </c>
      <c r="L2" s="49" t="s">
        <v>242</v>
      </c>
      <c r="M2" s="49" t="s">
        <v>243</v>
      </c>
      <c r="N2" s="49" t="s">
        <v>244</v>
      </c>
      <c r="O2" s="50" t="s">
        <v>245</v>
      </c>
      <c r="P2" s="51" t="s">
        <v>231</v>
      </c>
    </row>
    <row r="3" spans="1:16" ht="15.6" customHeight="1">
      <c r="A3" s="8" t="s">
        <v>88</v>
      </c>
      <c r="B3" s="8" t="s">
        <v>196</v>
      </c>
      <c r="C3" s="8" t="s">
        <v>187</v>
      </c>
      <c r="D3" s="52"/>
      <c r="E3" s="52"/>
      <c r="F3" s="52"/>
      <c r="G3" s="52"/>
      <c r="H3" s="52"/>
      <c r="I3" s="52"/>
      <c r="J3" s="52"/>
      <c r="K3" s="52"/>
      <c r="L3" s="52"/>
      <c r="M3" s="52"/>
      <c r="N3" s="52"/>
      <c r="O3" s="52"/>
      <c r="P3" s="75">
        <v>51141627</v>
      </c>
    </row>
    <row r="4" spans="1:16" ht="15" customHeight="1">
      <c r="A4" s="8" t="s">
        <v>88</v>
      </c>
      <c r="B4" s="8" t="s">
        <v>111</v>
      </c>
      <c r="C4" s="8" t="s">
        <v>112</v>
      </c>
      <c r="D4" s="52"/>
      <c r="E4" s="52"/>
      <c r="F4" s="52"/>
      <c r="G4" s="52"/>
      <c r="H4" s="52"/>
      <c r="I4" s="52"/>
      <c r="J4" s="52"/>
      <c r="K4" s="52"/>
      <c r="L4" s="52"/>
      <c r="M4" s="52"/>
      <c r="N4" s="52"/>
      <c r="O4" s="52"/>
      <c r="P4" s="76">
        <v>820000</v>
      </c>
    </row>
    <row r="5" spans="1:16" ht="15" customHeight="1">
      <c r="A5" s="8" t="s">
        <v>88</v>
      </c>
      <c r="B5" s="8" t="s">
        <v>197</v>
      </c>
      <c r="C5" s="8" t="s">
        <v>198</v>
      </c>
      <c r="D5" s="52"/>
      <c r="E5" s="52"/>
      <c r="F5" s="52"/>
      <c r="G5" s="52"/>
      <c r="H5" s="52"/>
      <c r="I5" s="52"/>
      <c r="J5" s="52"/>
      <c r="K5" s="52"/>
      <c r="L5" s="52"/>
      <c r="M5" s="52"/>
      <c r="N5" s="52"/>
      <c r="O5" s="52"/>
      <c r="P5" s="76">
        <v>12886483</v>
      </c>
    </row>
    <row r="6" spans="1:16" ht="15" customHeight="1">
      <c r="A6" s="8" t="s">
        <v>88</v>
      </c>
      <c r="B6" s="8" t="s">
        <v>199</v>
      </c>
      <c r="C6" s="8" t="s">
        <v>200</v>
      </c>
      <c r="D6" s="52"/>
      <c r="E6" s="52"/>
      <c r="F6" s="52"/>
      <c r="G6" s="52"/>
      <c r="H6" s="52"/>
      <c r="I6" s="52"/>
      <c r="J6" s="52"/>
      <c r="K6" s="52"/>
      <c r="L6" s="52"/>
      <c r="M6" s="52"/>
      <c r="N6" s="52"/>
      <c r="O6" s="52"/>
      <c r="P6" s="76">
        <v>4676546</v>
      </c>
    </row>
    <row r="7" spans="1:16" ht="15" customHeight="1">
      <c r="A7" s="8" t="s">
        <v>88</v>
      </c>
      <c r="B7" s="8" t="s">
        <v>206</v>
      </c>
      <c r="C7" s="8" t="s">
        <v>129</v>
      </c>
      <c r="D7" s="52"/>
      <c r="E7" s="52"/>
      <c r="F7" s="52"/>
      <c r="G7" s="52"/>
      <c r="H7" s="52"/>
      <c r="I7" s="52"/>
      <c r="J7" s="52"/>
      <c r="K7" s="52"/>
      <c r="L7" s="52"/>
      <c r="M7" s="52"/>
      <c r="N7" s="52"/>
      <c r="O7" s="52"/>
      <c r="P7" s="76">
        <v>220000</v>
      </c>
    </row>
    <row r="8" spans="1:16" ht="15" customHeight="1">
      <c r="A8" s="8" t="s">
        <v>88</v>
      </c>
      <c r="B8" s="8" t="s">
        <v>130</v>
      </c>
      <c r="C8" s="8" t="s">
        <v>246</v>
      </c>
      <c r="D8" s="52"/>
      <c r="E8" s="52"/>
      <c r="F8" s="52"/>
      <c r="G8" s="52">
        <v>120000</v>
      </c>
      <c r="H8" s="52"/>
      <c r="I8" s="52"/>
      <c r="J8" s="52"/>
      <c r="K8" s="52"/>
      <c r="L8" s="52"/>
      <c r="M8" s="52"/>
      <c r="N8" s="52"/>
      <c r="O8" s="77"/>
      <c r="P8" s="78">
        <f t="shared" ref="P8:P17" si="0">SUM(D8:O8)</f>
        <v>120000</v>
      </c>
    </row>
    <row r="9" spans="1:16" ht="15" customHeight="1">
      <c r="A9" s="8" t="s">
        <v>88</v>
      </c>
      <c r="B9" s="8" t="s">
        <v>247</v>
      </c>
      <c r="C9" s="8" t="s">
        <v>248</v>
      </c>
      <c r="D9" s="52"/>
      <c r="E9" s="52"/>
      <c r="F9" s="52"/>
      <c r="G9" s="52"/>
      <c r="H9" s="52"/>
      <c r="I9" s="52"/>
      <c r="J9" s="52"/>
      <c r="K9" s="52"/>
      <c r="L9" s="52"/>
      <c r="M9" s="52"/>
      <c r="N9" s="52"/>
      <c r="O9" s="77"/>
      <c r="P9" s="78">
        <f t="shared" si="0"/>
        <v>0</v>
      </c>
    </row>
    <row r="10" spans="1:16" ht="15" customHeight="1">
      <c r="A10" s="8" t="s">
        <v>88</v>
      </c>
      <c r="B10" s="8" t="s">
        <v>249</v>
      </c>
      <c r="C10" s="8" t="s">
        <v>186</v>
      </c>
      <c r="D10" s="52"/>
      <c r="E10" s="52"/>
      <c r="F10" s="52"/>
      <c r="G10" s="52"/>
      <c r="H10" s="52"/>
      <c r="I10" s="52"/>
      <c r="J10" s="52"/>
      <c r="K10" s="52"/>
      <c r="L10" s="52"/>
      <c r="M10" s="52"/>
      <c r="N10" s="52"/>
      <c r="O10" s="77"/>
      <c r="P10" s="78">
        <f t="shared" si="0"/>
        <v>0</v>
      </c>
    </row>
    <row r="11" spans="1:16" ht="15" customHeight="1">
      <c r="A11" s="8" t="s">
        <v>88</v>
      </c>
      <c r="B11" s="8" t="s">
        <v>250</v>
      </c>
      <c r="C11" s="8" t="s">
        <v>163</v>
      </c>
      <c r="D11" s="52"/>
      <c r="E11" s="52"/>
      <c r="F11" s="52"/>
      <c r="G11" s="52"/>
      <c r="H11" s="52"/>
      <c r="I11" s="52">
        <v>15000</v>
      </c>
      <c r="J11" s="52"/>
      <c r="K11" s="52"/>
      <c r="L11" s="52"/>
      <c r="M11" s="52">
        <v>30000</v>
      </c>
      <c r="N11" s="52"/>
      <c r="O11" s="77"/>
      <c r="P11" s="78">
        <f t="shared" si="0"/>
        <v>45000</v>
      </c>
    </row>
    <row r="12" spans="1:16" ht="15" customHeight="1">
      <c r="A12" s="8" t="s">
        <v>88</v>
      </c>
      <c r="B12" s="8" t="s">
        <v>131</v>
      </c>
      <c r="C12" s="8" t="s">
        <v>132</v>
      </c>
      <c r="D12" s="52"/>
      <c r="E12" s="52"/>
      <c r="F12" s="52"/>
      <c r="G12" s="52"/>
      <c r="H12" s="52"/>
      <c r="I12" s="52"/>
      <c r="J12" s="52"/>
      <c r="K12" s="52"/>
      <c r="L12" s="52"/>
      <c r="M12" s="52"/>
      <c r="N12" s="52"/>
      <c r="O12" s="77"/>
      <c r="P12" s="78">
        <f t="shared" si="0"/>
        <v>0</v>
      </c>
    </row>
    <row r="13" spans="1:16" ht="15" customHeight="1">
      <c r="A13" s="8" t="s">
        <v>88</v>
      </c>
      <c r="B13" s="8" t="s">
        <v>251</v>
      </c>
      <c r="C13" s="8" t="s">
        <v>252</v>
      </c>
      <c r="D13" s="52"/>
      <c r="E13" s="52"/>
      <c r="F13" s="52"/>
      <c r="G13" s="52"/>
      <c r="H13" s="52"/>
      <c r="I13" s="52"/>
      <c r="J13" s="52"/>
      <c r="K13" s="52"/>
      <c r="L13" s="52">
        <v>25000</v>
      </c>
      <c r="M13" s="52"/>
      <c r="N13" s="52"/>
      <c r="O13" s="77"/>
      <c r="P13" s="78">
        <f t="shared" si="0"/>
        <v>25000</v>
      </c>
    </row>
    <row r="14" spans="1:16" ht="15" customHeight="1">
      <c r="A14" s="8" t="s">
        <v>88</v>
      </c>
      <c r="B14" s="8" t="s">
        <v>133</v>
      </c>
      <c r="C14" s="8" t="s">
        <v>134</v>
      </c>
      <c r="D14" s="52"/>
      <c r="E14" s="52">
        <v>3000</v>
      </c>
      <c r="F14" s="52"/>
      <c r="G14" s="52"/>
      <c r="H14" s="52">
        <v>3000</v>
      </c>
      <c r="I14" s="52">
        <v>3000</v>
      </c>
      <c r="J14" s="52"/>
      <c r="K14" s="52">
        <v>400</v>
      </c>
      <c r="L14" s="52"/>
      <c r="M14" s="52">
        <f>5000+15*1000</f>
        <v>20000</v>
      </c>
      <c r="N14" s="52"/>
      <c r="O14" s="77"/>
      <c r="P14" s="78">
        <f t="shared" si="0"/>
        <v>29400</v>
      </c>
    </row>
    <row r="15" spans="1:16" ht="15" customHeight="1">
      <c r="A15" s="8" t="s">
        <v>88</v>
      </c>
      <c r="B15" s="8" t="s">
        <v>115</v>
      </c>
      <c r="C15" s="8" t="s">
        <v>116</v>
      </c>
      <c r="D15" s="52"/>
      <c r="E15" s="52">
        <v>3000</v>
      </c>
      <c r="F15" s="52"/>
      <c r="G15" s="52"/>
      <c r="H15" s="52">
        <v>20000</v>
      </c>
      <c r="I15" s="52">
        <v>50000</v>
      </c>
      <c r="J15" s="52">
        <v>50000</v>
      </c>
      <c r="K15" s="52">
        <v>22000</v>
      </c>
      <c r="L15" s="13"/>
      <c r="M15" s="53">
        <v>30000</v>
      </c>
      <c r="N15" s="54">
        <v>1400000</v>
      </c>
      <c r="O15" s="77"/>
      <c r="P15" s="78">
        <f t="shared" si="0"/>
        <v>1575000</v>
      </c>
    </row>
    <row r="16" spans="1:16" ht="15" customHeight="1">
      <c r="A16" s="8" t="s">
        <v>88</v>
      </c>
      <c r="B16" s="8" t="s">
        <v>164</v>
      </c>
      <c r="C16" s="8" t="s">
        <v>165</v>
      </c>
      <c r="D16" s="52"/>
      <c r="E16" s="52"/>
      <c r="F16" s="52"/>
      <c r="G16" s="52"/>
      <c r="H16" s="52"/>
      <c r="I16" s="52"/>
      <c r="J16" s="52"/>
      <c r="K16" s="52"/>
      <c r="L16" s="52"/>
      <c r="M16" s="52"/>
      <c r="N16" s="55"/>
      <c r="O16" s="77"/>
      <c r="P16" s="78">
        <f t="shared" si="0"/>
        <v>0</v>
      </c>
    </row>
    <row r="17" spans="1:16" ht="15" customHeight="1">
      <c r="A17" s="8" t="s">
        <v>88</v>
      </c>
      <c r="B17" s="8" t="s">
        <v>113</v>
      </c>
      <c r="C17" s="8" t="s">
        <v>146</v>
      </c>
      <c r="D17" s="52"/>
      <c r="E17" s="52">
        <v>70000</v>
      </c>
      <c r="F17" s="52">
        <v>20000</v>
      </c>
      <c r="G17" s="52">
        <v>50000</v>
      </c>
      <c r="H17" s="52">
        <v>72000</v>
      </c>
      <c r="I17" s="52">
        <v>50000</v>
      </c>
      <c r="J17" s="52">
        <v>20000</v>
      </c>
      <c r="K17" s="52">
        <v>52000</v>
      </c>
      <c r="L17" s="52">
        <v>35000</v>
      </c>
      <c r="M17" s="52"/>
      <c r="N17" s="53">
        <v>560000</v>
      </c>
      <c r="O17" s="79"/>
      <c r="P17" s="78">
        <f t="shared" si="0"/>
        <v>929000</v>
      </c>
    </row>
    <row r="18" spans="1:16" ht="15" customHeight="1">
      <c r="A18" s="8" t="s">
        <v>88</v>
      </c>
      <c r="B18" s="8" t="s">
        <v>104</v>
      </c>
      <c r="C18" s="8" t="s">
        <v>105</v>
      </c>
      <c r="D18" s="52"/>
      <c r="E18" s="52"/>
      <c r="F18" s="52"/>
      <c r="G18" s="52"/>
      <c r="H18" s="52"/>
      <c r="I18" s="52"/>
      <c r="J18" s="52"/>
      <c r="K18" s="52"/>
      <c r="L18" s="52"/>
      <c r="M18" s="52"/>
      <c r="N18" s="52"/>
      <c r="O18" s="52"/>
      <c r="P18" s="76">
        <v>230000</v>
      </c>
    </row>
    <row r="19" spans="1:16" ht="15" customHeight="1">
      <c r="A19" s="8" t="s">
        <v>88</v>
      </c>
      <c r="B19" s="8" t="s">
        <v>253</v>
      </c>
      <c r="C19" s="8" t="s">
        <v>135</v>
      </c>
      <c r="D19" s="52"/>
      <c r="E19" s="52"/>
      <c r="F19" s="52"/>
      <c r="G19" s="52"/>
      <c r="H19" s="52"/>
      <c r="I19" s="52"/>
      <c r="J19" s="52"/>
      <c r="K19" s="52"/>
      <c r="L19" s="52"/>
      <c r="M19" s="52"/>
      <c r="N19" s="52"/>
      <c r="O19" s="52"/>
      <c r="P19" s="76">
        <v>800000</v>
      </c>
    </row>
    <row r="20" spans="1:16" ht="15" customHeight="1">
      <c r="A20" s="8" t="s">
        <v>88</v>
      </c>
      <c r="B20" s="8" t="s">
        <v>254</v>
      </c>
      <c r="C20" s="8" t="s">
        <v>136</v>
      </c>
      <c r="D20" s="52"/>
      <c r="E20" s="52"/>
      <c r="F20" s="52"/>
      <c r="G20" s="52"/>
      <c r="H20" s="52"/>
      <c r="I20" s="52"/>
      <c r="J20" s="52"/>
      <c r="K20" s="52"/>
      <c r="L20" s="52"/>
      <c r="M20" s="52"/>
      <c r="N20" s="52"/>
      <c r="O20" s="52"/>
      <c r="P20" s="76">
        <v>900000</v>
      </c>
    </row>
    <row r="21" spans="1:16" ht="15" customHeight="1">
      <c r="A21" s="8" t="s">
        <v>88</v>
      </c>
      <c r="B21" s="8" t="s">
        <v>255</v>
      </c>
      <c r="C21" s="8" t="s">
        <v>156</v>
      </c>
      <c r="D21" s="52"/>
      <c r="E21" s="52"/>
      <c r="F21" s="52"/>
      <c r="G21" s="52"/>
      <c r="H21" s="52"/>
      <c r="I21" s="52">
        <v>75000</v>
      </c>
      <c r="J21" s="52">
        <v>70000</v>
      </c>
      <c r="K21" s="52">
        <v>15000</v>
      </c>
      <c r="L21" s="52"/>
      <c r="M21" s="52"/>
      <c r="N21" s="52"/>
      <c r="O21" s="77"/>
      <c r="P21" s="78">
        <f>SUM(D21:O21)</f>
        <v>160000</v>
      </c>
    </row>
    <row r="22" spans="1:16" ht="15" customHeight="1">
      <c r="A22" s="8" t="s">
        <v>88</v>
      </c>
      <c r="B22" s="8" t="s">
        <v>256</v>
      </c>
      <c r="C22" s="8" t="s">
        <v>210</v>
      </c>
      <c r="D22" s="52"/>
      <c r="E22" s="52"/>
      <c r="F22" s="52"/>
      <c r="G22" s="52"/>
      <c r="H22" s="52"/>
      <c r="I22" s="52"/>
      <c r="J22" s="52"/>
      <c r="K22" s="52"/>
      <c r="L22" s="52"/>
      <c r="M22" s="52"/>
      <c r="N22" s="52"/>
      <c r="O22" s="77"/>
      <c r="P22" s="78"/>
    </row>
    <row r="23" spans="1:16" ht="15" customHeight="1">
      <c r="A23" s="8" t="s">
        <v>88</v>
      </c>
      <c r="B23" s="8" t="s">
        <v>201</v>
      </c>
      <c r="C23" s="8" t="s">
        <v>128</v>
      </c>
      <c r="D23" s="52"/>
      <c r="E23" s="52">
        <v>1300000</v>
      </c>
      <c r="F23" s="52"/>
      <c r="G23" s="52"/>
      <c r="H23" s="52"/>
      <c r="I23" s="52"/>
      <c r="J23" s="52"/>
      <c r="K23" s="52"/>
      <c r="L23" s="52"/>
      <c r="M23" s="52"/>
      <c r="N23" s="52"/>
      <c r="O23" s="77"/>
      <c r="P23" s="78">
        <f t="shared" ref="P23:P38" si="1">SUM(D23:O23)</f>
        <v>1300000</v>
      </c>
    </row>
    <row r="24" spans="1:16" ht="15" customHeight="1">
      <c r="A24" s="8" t="s">
        <v>88</v>
      </c>
      <c r="B24" s="8" t="s">
        <v>257</v>
      </c>
      <c r="C24" s="8" t="s">
        <v>258</v>
      </c>
      <c r="D24" s="52"/>
      <c r="E24" s="52"/>
      <c r="F24" s="52"/>
      <c r="G24" s="52">
        <v>3000</v>
      </c>
      <c r="H24" s="52"/>
      <c r="I24" s="52">
        <v>10000</v>
      </c>
      <c r="J24" s="52">
        <v>16000</v>
      </c>
      <c r="K24" s="52">
        <v>4000</v>
      </c>
      <c r="L24" s="52"/>
      <c r="M24" s="52"/>
      <c r="N24" s="53">
        <v>320000</v>
      </c>
      <c r="O24" s="77"/>
      <c r="P24" s="78">
        <f t="shared" si="1"/>
        <v>353000</v>
      </c>
    </row>
    <row r="25" spans="1:16" ht="15" customHeight="1">
      <c r="A25" s="8" t="s">
        <v>88</v>
      </c>
      <c r="B25" s="8" t="s">
        <v>259</v>
      </c>
      <c r="C25" s="8" t="s">
        <v>106</v>
      </c>
      <c r="D25" s="52"/>
      <c r="E25" s="52"/>
      <c r="F25" s="52"/>
      <c r="G25" s="52"/>
      <c r="H25" s="52"/>
      <c r="I25" s="52"/>
      <c r="J25" s="52">
        <v>15000</v>
      </c>
      <c r="K25" s="52">
        <v>5000</v>
      </c>
      <c r="L25" s="52"/>
      <c r="M25" s="52"/>
      <c r="N25" s="52"/>
      <c r="O25" s="77"/>
      <c r="P25" s="78">
        <f t="shared" si="1"/>
        <v>20000</v>
      </c>
    </row>
    <row r="26" spans="1:16" ht="15" customHeight="1">
      <c r="A26" s="8" t="s">
        <v>88</v>
      </c>
      <c r="B26" s="8" t="s">
        <v>145</v>
      </c>
      <c r="C26" s="8" t="s">
        <v>118</v>
      </c>
      <c r="D26" s="52"/>
      <c r="E26" s="52"/>
      <c r="F26" s="52"/>
      <c r="G26" s="52"/>
      <c r="H26" s="52"/>
      <c r="I26" s="52"/>
      <c r="J26" s="52"/>
      <c r="K26" s="52"/>
      <c r="L26" s="52"/>
      <c r="M26" s="52"/>
      <c r="N26" s="52"/>
      <c r="O26" s="77"/>
      <c r="P26" s="78">
        <f t="shared" si="1"/>
        <v>0</v>
      </c>
    </row>
    <row r="27" spans="1:16" ht="15" customHeight="1">
      <c r="A27" s="8" t="s">
        <v>88</v>
      </c>
      <c r="B27" s="8" t="s">
        <v>192</v>
      </c>
      <c r="C27" s="8" t="s">
        <v>193</v>
      </c>
      <c r="D27" s="52"/>
      <c r="E27" s="52"/>
      <c r="F27" s="52"/>
      <c r="G27" s="52"/>
      <c r="H27" s="52">
        <v>100000</v>
      </c>
      <c r="I27" s="52">
        <v>100000</v>
      </c>
      <c r="J27" s="52"/>
      <c r="K27" s="52"/>
      <c r="L27" s="52">
        <v>150000</v>
      </c>
      <c r="M27" s="53">
        <f>2*10000+2000000</f>
        <v>2020000</v>
      </c>
      <c r="N27" s="52"/>
      <c r="O27" s="77"/>
      <c r="P27" s="78">
        <f t="shared" si="1"/>
        <v>2370000</v>
      </c>
    </row>
    <row r="28" spans="1:16" ht="15" customHeight="1">
      <c r="A28" s="8" t="s">
        <v>88</v>
      </c>
      <c r="B28" s="8" t="s">
        <v>202</v>
      </c>
      <c r="C28" s="8" t="s">
        <v>203</v>
      </c>
      <c r="D28" s="52">
        <v>12000</v>
      </c>
      <c r="E28" s="52">
        <v>130000</v>
      </c>
      <c r="F28" s="52">
        <v>80000</v>
      </c>
      <c r="G28" s="52">
        <v>200000</v>
      </c>
      <c r="H28" s="52">
        <v>40000</v>
      </c>
      <c r="I28" s="52">
        <v>80000</v>
      </c>
      <c r="J28" s="52">
        <v>30000</v>
      </c>
      <c r="K28" s="52">
        <v>145000</v>
      </c>
      <c r="L28" s="52">
        <v>50000</v>
      </c>
      <c r="M28" s="52">
        <f>4*2500+29*6*2500+8*30000</f>
        <v>685000</v>
      </c>
      <c r="N28" s="53">
        <v>100000</v>
      </c>
      <c r="O28" s="77"/>
      <c r="P28" s="78">
        <f t="shared" si="1"/>
        <v>1552000</v>
      </c>
    </row>
    <row r="29" spans="1:16" ht="15" customHeight="1">
      <c r="A29" s="8" t="s">
        <v>88</v>
      </c>
      <c r="B29" s="8" t="s">
        <v>204</v>
      </c>
      <c r="C29" s="8" t="s">
        <v>260</v>
      </c>
      <c r="D29" s="52"/>
      <c r="E29" s="52">
        <v>50000</v>
      </c>
      <c r="F29" s="52"/>
      <c r="G29" s="52"/>
      <c r="H29" s="8" t="s">
        <v>261</v>
      </c>
      <c r="I29" s="52"/>
      <c r="J29" s="52"/>
      <c r="K29" s="52"/>
      <c r="L29" s="52"/>
      <c r="M29" s="56">
        <f>80000+15000+40000+3000</f>
        <v>138000</v>
      </c>
      <c r="N29" s="57">
        <v>3500000</v>
      </c>
      <c r="O29" s="77"/>
      <c r="P29" s="78">
        <f t="shared" si="1"/>
        <v>3688000</v>
      </c>
    </row>
    <row r="30" spans="1:16" ht="15" customHeight="1">
      <c r="A30" s="8" t="s">
        <v>88</v>
      </c>
      <c r="B30" s="8" t="s">
        <v>148</v>
      </c>
      <c r="C30" s="8" t="s">
        <v>96</v>
      </c>
      <c r="D30" s="52"/>
      <c r="E30" s="52">
        <v>26000</v>
      </c>
      <c r="F30" s="52"/>
      <c r="G30" s="52">
        <v>106000</v>
      </c>
      <c r="H30" s="52">
        <v>6800</v>
      </c>
      <c r="I30" s="52"/>
      <c r="J30" s="52">
        <v>5200</v>
      </c>
      <c r="K30" s="52">
        <v>145000</v>
      </c>
      <c r="L30" s="52"/>
      <c r="M30" s="52">
        <v>30000</v>
      </c>
      <c r="N30" s="53">
        <v>440000</v>
      </c>
      <c r="O30" s="77"/>
      <c r="P30" s="78">
        <f t="shared" si="1"/>
        <v>759000</v>
      </c>
    </row>
    <row r="31" spans="1:16" ht="15" customHeight="1">
      <c r="A31" s="8" t="s">
        <v>88</v>
      </c>
      <c r="B31" s="8" t="s">
        <v>262</v>
      </c>
      <c r="C31" s="8" t="s">
        <v>107</v>
      </c>
      <c r="D31" s="52"/>
      <c r="E31" s="52">
        <v>20000</v>
      </c>
      <c r="F31" s="52"/>
      <c r="G31" s="52"/>
      <c r="H31" s="52"/>
      <c r="I31" s="52">
        <v>20000</v>
      </c>
      <c r="J31" s="52">
        <v>70000</v>
      </c>
      <c r="K31" s="52">
        <v>60000</v>
      </c>
      <c r="L31" s="52">
        <v>25000</v>
      </c>
      <c r="M31" s="52"/>
      <c r="N31" s="53">
        <v>290000</v>
      </c>
      <c r="O31" s="77"/>
      <c r="P31" s="78">
        <f t="shared" si="1"/>
        <v>485000</v>
      </c>
    </row>
    <row r="32" spans="1:16" ht="15" customHeight="1">
      <c r="A32" s="8" t="s">
        <v>88</v>
      </c>
      <c r="B32" s="8" t="s">
        <v>263</v>
      </c>
      <c r="C32" s="8" t="s">
        <v>144</v>
      </c>
      <c r="D32" s="52"/>
      <c r="E32" s="52"/>
      <c r="F32" s="52"/>
      <c r="G32" s="52">
        <v>35000</v>
      </c>
      <c r="H32" s="52"/>
      <c r="I32" s="52">
        <v>127000</v>
      </c>
      <c r="J32" s="52"/>
      <c r="K32" s="52"/>
      <c r="L32" s="52">
        <v>30000</v>
      </c>
      <c r="M32" s="52"/>
      <c r="N32" s="53">
        <v>600000</v>
      </c>
      <c r="O32" s="77"/>
      <c r="P32" s="78">
        <f t="shared" si="1"/>
        <v>792000</v>
      </c>
    </row>
    <row r="33" spans="1:16" ht="15" customHeight="1">
      <c r="A33" s="8" t="s">
        <v>88</v>
      </c>
      <c r="B33" s="8" t="s">
        <v>137</v>
      </c>
      <c r="C33" s="8" t="s">
        <v>138</v>
      </c>
      <c r="D33" s="52"/>
      <c r="E33" s="52"/>
      <c r="F33" s="52"/>
      <c r="G33" s="52">
        <v>25000</v>
      </c>
      <c r="H33" s="52">
        <v>9000</v>
      </c>
      <c r="I33" s="52"/>
      <c r="J33" s="52">
        <v>3000</v>
      </c>
      <c r="K33" s="52">
        <v>4600</v>
      </c>
      <c r="L33" s="52"/>
      <c r="M33" s="52"/>
      <c r="N33" s="52"/>
      <c r="O33" s="77"/>
      <c r="P33" s="78">
        <f t="shared" si="1"/>
        <v>41600</v>
      </c>
    </row>
    <row r="34" spans="1:16" ht="15" customHeight="1">
      <c r="A34" s="8" t="s">
        <v>88</v>
      </c>
      <c r="B34" s="8" t="s">
        <v>171</v>
      </c>
      <c r="C34" s="8" t="s">
        <v>98</v>
      </c>
      <c r="D34" s="52"/>
      <c r="E34" s="52"/>
      <c r="F34" s="52"/>
      <c r="G34" s="52"/>
      <c r="H34" s="52">
        <v>2000</v>
      </c>
      <c r="I34" s="52"/>
      <c r="J34" s="52">
        <v>3000</v>
      </c>
      <c r="K34" s="52"/>
      <c r="L34" s="52"/>
      <c r="M34" s="52"/>
      <c r="N34" s="52"/>
      <c r="O34" s="77"/>
      <c r="P34" s="78">
        <f t="shared" si="1"/>
        <v>5000</v>
      </c>
    </row>
    <row r="35" spans="1:16" ht="15" customHeight="1">
      <c r="A35" s="8" t="s">
        <v>88</v>
      </c>
      <c r="B35" s="8" t="s">
        <v>182</v>
      </c>
      <c r="C35" s="8" t="s">
        <v>183</v>
      </c>
      <c r="D35" s="52"/>
      <c r="E35" s="52"/>
      <c r="F35" s="52"/>
      <c r="G35" s="52"/>
      <c r="H35" s="52">
        <v>2500</v>
      </c>
      <c r="I35" s="52">
        <v>20000</v>
      </c>
      <c r="J35" s="52"/>
      <c r="K35" s="52"/>
      <c r="L35" s="52"/>
      <c r="M35" s="52"/>
      <c r="N35" s="52"/>
      <c r="O35" s="77"/>
      <c r="P35" s="78">
        <f t="shared" si="1"/>
        <v>22500</v>
      </c>
    </row>
    <row r="36" spans="1:16" ht="15" customHeight="1">
      <c r="A36" s="8" t="s">
        <v>88</v>
      </c>
      <c r="B36" s="8" t="s">
        <v>264</v>
      </c>
      <c r="C36" s="8" t="s">
        <v>177</v>
      </c>
      <c r="D36" s="52"/>
      <c r="E36" s="52"/>
      <c r="F36" s="52"/>
      <c r="G36" s="52"/>
      <c r="H36" s="52"/>
      <c r="I36" s="52"/>
      <c r="J36" s="52"/>
      <c r="K36" s="52"/>
      <c r="L36" s="52"/>
      <c r="M36" s="52"/>
      <c r="N36" s="52"/>
      <c r="O36" s="77"/>
      <c r="P36" s="78">
        <f t="shared" si="1"/>
        <v>0</v>
      </c>
    </row>
    <row r="37" spans="1:16" ht="15" customHeight="1">
      <c r="A37" s="8" t="s">
        <v>88</v>
      </c>
      <c r="B37" s="8" t="s">
        <v>266</v>
      </c>
      <c r="C37" s="8" t="s">
        <v>265</v>
      </c>
      <c r="D37" s="52"/>
      <c r="E37" s="52"/>
      <c r="F37" s="52"/>
      <c r="G37" s="52"/>
      <c r="H37" s="52"/>
      <c r="I37" s="52"/>
      <c r="J37" s="52"/>
      <c r="K37" s="52"/>
      <c r="L37" s="52"/>
      <c r="M37" s="52"/>
      <c r="N37" s="52"/>
      <c r="O37" s="77"/>
      <c r="P37" s="78">
        <f t="shared" si="1"/>
        <v>0</v>
      </c>
    </row>
    <row r="38" spans="1:16" ht="15" customHeight="1">
      <c r="A38" s="8" t="s">
        <v>88</v>
      </c>
      <c r="B38" s="8" t="s">
        <v>267</v>
      </c>
      <c r="C38" s="8" t="s">
        <v>139</v>
      </c>
      <c r="D38" s="52"/>
      <c r="E38" s="52"/>
      <c r="F38" s="52"/>
      <c r="G38" s="52"/>
      <c r="H38" s="52"/>
      <c r="I38" s="52"/>
      <c r="J38" s="52"/>
      <c r="K38" s="52"/>
      <c r="L38" s="52"/>
      <c r="M38" s="52"/>
      <c r="N38" s="52"/>
      <c r="O38" s="77"/>
      <c r="P38" s="78">
        <f t="shared" si="1"/>
        <v>0</v>
      </c>
    </row>
    <row r="39" spans="1:16" ht="15" customHeight="1">
      <c r="A39" s="8" t="s">
        <v>88</v>
      </c>
      <c r="B39" s="8" t="s">
        <v>268</v>
      </c>
      <c r="C39" s="8" t="s">
        <v>119</v>
      </c>
      <c r="D39" s="52"/>
      <c r="E39" s="52"/>
      <c r="F39" s="52"/>
      <c r="G39" s="52"/>
      <c r="H39" s="52"/>
      <c r="I39" s="52"/>
      <c r="J39" s="52"/>
      <c r="K39" s="52"/>
      <c r="L39" s="52"/>
      <c r="M39" s="52"/>
      <c r="N39" s="52"/>
      <c r="O39" s="77"/>
      <c r="P39" s="78"/>
    </row>
    <row r="40" spans="1:16" ht="15" customHeight="1">
      <c r="A40" s="8" t="s">
        <v>88</v>
      </c>
      <c r="B40" s="8" t="s">
        <v>166</v>
      </c>
      <c r="C40" s="8" t="s">
        <v>167</v>
      </c>
      <c r="D40" s="52"/>
      <c r="E40" s="52"/>
      <c r="F40" s="52"/>
      <c r="G40" s="52"/>
      <c r="H40" s="52"/>
      <c r="I40" s="52"/>
      <c r="J40" s="52"/>
      <c r="K40" s="52"/>
      <c r="L40" s="52"/>
      <c r="M40" s="52"/>
      <c r="N40" s="52"/>
      <c r="O40" s="77"/>
      <c r="P40" s="78">
        <f t="shared" ref="P40:P45" si="2">SUM(D40:O40)</f>
        <v>0</v>
      </c>
    </row>
    <row r="41" spans="1:16" ht="15" customHeight="1">
      <c r="A41" s="8" t="s">
        <v>88</v>
      </c>
      <c r="B41" s="8" t="s">
        <v>114</v>
      </c>
      <c r="C41" s="8" t="s">
        <v>110</v>
      </c>
      <c r="D41" s="52"/>
      <c r="E41" s="52"/>
      <c r="F41" s="52"/>
      <c r="G41" s="52">
        <v>8000</v>
      </c>
      <c r="H41" s="52"/>
      <c r="I41" s="52"/>
      <c r="J41" s="52"/>
      <c r="K41" s="52"/>
      <c r="L41" s="52"/>
      <c r="M41" s="52"/>
      <c r="N41" s="52"/>
      <c r="O41" s="77"/>
      <c r="P41" s="78">
        <f t="shared" si="2"/>
        <v>8000</v>
      </c>
    </row>
    <row r="42" spans="1:16" ht="15" customHeight="1">
      <c r="A42" s="8" t="s">
        <v>88</v>
      </c>
      <c r="B42" s="8" t="s">
        <v>269</v>
      </c>
      <c r="C42" s="8" t="s">
        <v>270</v>
      </c>
      <c r="D42" s="52"/>
      <c r="E42" s="52"/>
      <c r="F42" s="52"/>
      <c r="G42" s="52"/>
      <c r="H42" s="52"/>
      <c r="I42" s="52"/>
      <c r="J42" s="52"/>
      <c r="K42" s="52"/>
      <c r="L42" s="52"/>
      <c r="M42" s="52"/>
      <c r="N42" s="52"/>
      <c r="O42" s="77"/>
      <c r="P42" s="78">
        <f t="shared" si="2"/>
        <v>0</v>
      </c>
    </row>
    <row r="43" spans="1:16" ht="15" customHeight="1">
      <c r="A43" s="8" t="s">
        <v>88</v>
      </c>
      <c r="B43" s="8" t="s">
        <v>271</v>
      </c>
      <c r="C43" s="8" t="s">
        <v>272</v>
      </c>
      <c r="D43" s="52"/>
      <c r="E43" s="52"/>
      <c r="F43" s="52"/>
      <c r="G43" s="52"/>
      <c r="H43" s="52"/>
      <c r="I43" s="52">
        <v>3000</v>
      </c>
      <c r="J43" s="52">
        <v>3200</v>
      </c>
      <c r="K43" s="52"/>
      <c r="L43" s="52"/>
      <c r="M43" s="52"/>
      <c r="N43" s="52"/>
      <c r="O43" s="77"/>
      <c r="P43" s="78">
        <f t="shared" si="2"/>
        <v>6200</v>
      </c>
    </row>
    <row r="44" spans="1:16" ht="15" customHeight="1">
      <c r="A44" s="8" t="s">
        <v>88</v>
      </c>
      <c r="B44" s="8" t="s">
        <v>273</v>
      </c>
      <c r="C44" s="8" t="s">
        <v>170</v>
      </c>
      <c r="D44" s="52"/>
      <c r="E44" s="52"/>
      <c r="F44" s="52"/>
      <c r="G44" s="52"/>
      <c r="H44" s="52"/>
      <c r="I44" s="52"/>
      <c r="J44" s="52"/>
      <c r="K44" s="52"/>
      <c r="L44" s="52"/>
      <c r="M44" s="52"/>
      <c r="N44" s="52"/>
      <c r="O44" s="77"/>
      <c r="P44" s="78">
        <f t="shared" si="2"/>
        <v>0</v>
      </c>
    </row>
    <row r="45" spans="1:16" ht="15" customHeight="1">
      <c r="A45" s="8" t="s">
        <v>88</v>
      </c>
      <c r="B45" s="8" t="s">
        <v>143</v>
      </c>
      <c r="C45" s="8" t="s">
        <v>140</v>
      </c>
      <c r="D45" s="52"/>
      <c r="E45" s="52"/>
      <c r="F45" s="52"/>
      <c r="G45" s="52"/>
      <c r="H45" s="52"/>
      <c r="I45" s="52"/>
      <c r="J45" s="52"/>
      <c r="K45" s="52"/>
      <c r="L45" s="52"/>
      <c r="M45" s="52"/>
      <c r="N45" s="52"/>
      <c r="O45" s="77"/>
      <c r="P45" s="78">
        <f t="shared" si="2"/>
        <v>0</v>
      </c>
    </row>
    <row r="46" spans="1:16" ht="15" customHeight="1">
      <c r="A46" s="8" t="s">
        <v>88</v>
      </c>
      <c r="B46" s="8" t="s">
        <v>178</v>
      </c>
      <c r="C46" s="8" t="s">
        <v>179</v>
      </c>
      <c r="D46" s="52"/>
      <c r="E46" s="52"/>
      <c r="F46" s="52"/>
      <c r="G46" s="52"/>
      <c r="H46" s="52"/>
      <c r="I46" s="52"/>
      <c r="J46" s="52"/>
      <c r="K46" s="52"/>
      <c r="L46" s="52"/>
      <c r="M46" s="52"/>
      <c r="N46" s="52"/>
      <c r="O46" s="77"/>
      <c r="P46" s="78"/>
    </row>
    <row r="47" spans="1:16" ht="15" customHeight="1">
      <c r="A47" s="8" t="s">
        <v>88</v>
      </c>
      <c r="B47" s="8" t="s">
        <v>274</v>
      </c>
      <c r="C47" s="8" t="s">
        <v>275</v>
      </c>
      <c r="D47" s="52"/>
      <c r="E47" s="52"/>
      <c r="F47" s="52"/>
      <c r="G47" s="52"/>
      <c r="H47" s="52"/>
      <c r="I47" s="52"/>
      <c r="J47" s="52"/>
      <c r="K47" s="52"/>
      <c r="L47" s="52"/>
      <c r="M47" s="52"/>
      <c r="N47" s="52"/>
      <c r="O47" s="77"/>
      <c r="P47" s="78">
        <f>SUM(D47:O47)</f>
        <v>0</v>
      </c>
    </row>
    <row r="48" spans="1:16" ht="15" customHeight="1">
      <c r="A48" s="8" t="s">
        <v>88</v>
      </c>
      <c r="B48" s="8" t="s">
        <v>120</v>
      </c>
      <c r="C48" s="8" t="s">
        <v>125</v>
      </c>
      <c r="D48" s="52"/>
      <c r="E48" s="52"/>
      <c r="F48" s="52"/>
      <c r="G48" s="52"/>
      <c r="H48" s="52"/>
      <c r="I48" s="52"/>
      <c r="J48" s="52"/>
      <c r="K48" s="52"/>
      <c r="L48" s="52"/>
      <c r="M48" s="52"/>
      <c r="N48" s="52"/>
      <c r="O48" s="77"/>
      <c r="P48" s="78"/>
    </row>
    <row r="49" spans="1:16" ht="15" customHeight="1">
      <c r="A49" s="8" t="s">
        <v>88</v>
      </c>
      <c r="B49" s="8" t="s">
        <v>276</v>
      </c>
      <c r="C49" s="8" t="s">
        <v>144</v>
      </c>
      <c r="D49" s="52"/>
      <c r="E49" s="52"/>
      <c r="F49" s="52"/>
      <c r="G49" s="52"/>
      <c r="H49" s="52"/>
      <c r="I49" s="52"/>
      <c r="J49" s="52"/>
      <c r="K49" s="52"/>
      <c r="L49" s="52"/>
      <c r="M49" s="52"/>
      <c r="N49" s="52"/>
      <c r="O49" s="77"/>
      <c r="P49" s="78"/>
    </row>
    <row r="50" spans="1:16" ht="15" customHeight="1">
      <c r="A50" s="8" t="s">
        <v>88</v>
      </c>
      <c r="B50" s="8" t="s">
        <v>158</v>
      </c>
      <c r="C50" s="8" t="s">
        <v>277</v>
      </c>
      <c r="D50" s="52"/>
      <c r="E50" s="52"/>
      <c r="F50" s="52"/>
      <c r="G50" s="52"/>
      <c r="H50" s="52"/>
      <c r="I50" s="52"/>
      <c r="J50" s="52"/>
      <c r="K50" s="52"/>
      <c r="L50" s="52"/>
      <c r="M50" s="52"/>
      <c r="N50" s="52"/>
      <c r="O50" s="77"/>
      <c r="P50" s="78">
        <f>SUM(D50:O50)</f>
        <v>0</v>
      </c>
    </row>
    <row r="51" spans="1:16" ht="15" customHeight="1">
      <c r="A51" s="8" t="s">
        <v>88</v>
      </c>
      <c r="B51" s="8" t="s">
        <v>174</v>
      </c>
      <c r="C51" s="8" t="s">
        <v>123</v>
      </c>
      <c r="D51" s="52"/>
      <c r="E51" s="52">
        <v>100000</v>
      </c>
      <c r="F51" s="52"/>
      <c r="G51" s="52">
        <v>1200000</v>
      </c>
      <c r="H51" s="52"/>
      <c r="I51" s="52"/>
      <c r="J51" s="52"/>
      <c r="K51" s="52"/>
      <c r="L51" s="52">
        <v>280000</v>
      </c>
      <c r="M51" s="58">
        <v>10000</v>
      </c>
      <c r="N51" s="59">
        <v>1750000</v>
      </c>
      <c r="O51" s="77"/>
      <c r="P51" s="78">
        <f>SUM(D51:O51)</f>
        <v>3340000</v>
      </c>
    </row>
    <row r="52" spans="1:16" ht="15" customHeight="1">
      <c r="A52" s="8" t="s">
        <v>88</v>
      </c>
      <c r="B52" s="8" t="s">
        <v>278</v>
      </c>
      <c r="C52" s="8" t="s">
        <v>175</v>
      </c>
      <c r="D52" s="52"/>
      <c r="E52" s="52"/>
      <c r="F52" s="52"/>
      <c r="G52" s="52"/>
      <c r="H52" s="52"/>
      <c r="I52" s="52"/>
      <c r="J52" s="52"/>
      <c r="K52" s="52"/>
      <c r="L52" s="52"/>
      <c r="M52" s="58"/>
      <c r="N52" s="60"/>
      <c r="O52" s="77"/>
      <c r="P52" s="78"/>
    </row>
    <row r="53" spans="1:16" ht="15" customHeight="1">
      <c r="A53" s="8" t="s">
        <v>88</v>
      </c>
      <c r="B53" s="8" t="s">
        <v>279</v>
      </c>
      <c r="C53" s="8" t="s">
        <v>211</v>
      </c>
      <c r="D53" s="52"/>
      <c r="E53" s="52"/>
      <c r="F53" s="52"/>
      <c r="G53" s="52"/>
      <c r="H53" s="52"/>
      <c r="I53" s="52"/>
      <c r="J53" s="52"/>
      <c r="K53" s="52">
        <v>123000</v>
      </c>
      <c r="L53" s="52"/>
      <c r="M53" s="52">
        <v>100000</v>
      </c>
      <c r="N53" s="52"/>
      <c r="O53" s="77"/>
      <c r="P53" s="78">
        <f>SUM(D53:O53)</f>
        <v>223000</v>
      </c>
    </row>
    <row r="54" spans="1:16" ht="15" customHeight="1">
      <c r="A54" s="8"/>
      <c r="B54" s="8"/>
      <c r="C54" s="8" t="s">
        <v>280</v>
      </c>
      <c r="D54" s="52"/>
      <c r="E54" s="52"/>
      <c r="F54" s="52"/>
      <c r="G54" s="52"/>
      <c r="H54" s="52"/>
      <c r="I54" s="52"/>
      <c r="J54" s="52"/>
      <c r="K54" s="61"/>
      <c r="L54" s="57"/>
      <c r="M54" s="52"/>
      <c r="N54" s="52"/>
      <c r="O54" s="80">
        <v>45000</v>
      </c>
      <c r="P54" s="78">
        <f>SUM(D54:O54)</f>
        <v>45000</v>
      </c>
    </row>
    <row r="55" spans="1:16" ht="15.75" customHeight="1">
      <c r="A55" s="62"/>
      <c r="B55" s="62"/>
      <c r="C55" s="62"/>
      <c r="D55" s="63"/>
      <c r="E55" s="63"/>
      <c r="F55" s="63"/>
      <c r="G55" s="63"/>
      <c r="H55" s="63"/>
      <c r="I55" s="63"/>
      <c r="J55" s="63"/>
      <c r="K55" s="63"/>
      <c r="L55" s="63"/>
      <c r="M55" s="63"/>
      <c r="N55" s="63"/>
      <c r="O55" s="64"/>
      <c r="P55" s="65">
        <f>SUM(D55:O55)</f>
        <v>0</v>
      </c>
    </row>
    <row r="56" spans="1:16" ht="15.75" customHeight="1">
      <c r="A56" s="81" t="s">
        <v>88</v>
      </c>
      <c r="B56" s="66" t="s">
        <v>89</v>
      </c>
      <c r="C56" s="66"/>
      <c r="D56" s="67">
        <f t="shared" ref="D56:P56" si="3">SUM(D3:D55)</f>
        <v>12000</v>
      </c>
      <c r="E56" s="67">
        <f t="shared" si="3"/>
        <v>1702000</v>
      </c>
      <c r="F56" s="67">
        <f t="shared" si="3"/>
        <v>100000</v>
      </c>
      <c r="G56" s="68">
        <f t="shared" si="3"/>
        <v>1747000</v>
      </c>
      <c r="H56" s="69">
        <f t="shared" si="3"/>
        <v>255300</v>
      </c>
      <c r="I56" s="67">
        <f t="shared" si="3"/>
        <v>553000</v>
      </c>
      <c r="J56" s="67">
        <f t="shared" si="3"/>
        <v>285400</v>
      </c>
      <c r="K56" s="67">
        <f t="shared" si="3"/>
        <v>576000</v>
      </c>
      <c r="L56" s="67">
        <f t="shared" si="3"/>
        <v>595000</v>
      </c>
      <c r="M56" s="67">
        <f t="shared" si="3"/>
        <v>3063000</v>
      </c>
      <c r="N56" s="67">
        <f t="shared" si="3"/>
        <v>8960000</v>
      </c>
      <c r="O56" s="68">
        <f t="shared" si="3"/>
        <v>45000</v>
      </c>
      <c r="P56" s="70">
        <f t="shared" si="3"/>
        <v>89568356</v>
      </c>
    </row>
    <row r="57" spans="1:16" ht="15.6" customHeight="1">
      <c r="A57" s="71"/>
      <c r="B57" s="71"/>
      <c r="C57" s="71"/>
      <c r="D57" s="71"/>
      <c r="E57" s="71"/>
      <c r="F57" s="71"/>
      <c r="G57" s="71"/>
      <c r="H57" s="71"/>
      <c r="I57" s="71"/>
      <c r="J57" s="71"/>
      <c r="K57" s="71"/>
      <c r="L57" s="71"/>
      <c r="M57" s="71"/>
      <c r="N57" s="71"/>
      <c r="O57" s="71"/>
      <c r="P57" s="71"/>
    </row>
    <row r="58" spans="1:16" ht="15" customHeight="1">
      <c r="A58" s="17"/>
      <c r="B58" s="6"/>
      <c r="C58" s="6"/>
      <c r="D58" s="6"/>
      <c r="E58" s="6"/>
      <c r="F58" s="6"/>
      <c r="G58" s="6"/>
      <c r="H58" s="6"/>
      <c r="I58" s="6"/>
      <c r="J58" s="6"/>
      <c r="K58" s="6"/>
      <c r="L58" s="6"/>
      <c r="M58" s="6"/>
      <c r="N58" s="6"/>
      <c r="O58" s="6"/>
      <c r="P58" s="82"/>
    </row>
    <row r="59" spans="1:16" ht="15" customHeight="1">
      <c r="A59" s="17"/>
      <c r="B59" s="6"/>
      <c r="C59" s="6"/>
      <c r="D59" s="17"/>
      <c r="E59" s="6"/>
      <c r="F59" s="6"/>
      <c r="G59" s="6"/>
      <c r="H59" s="6"/>
      <c r="I59" s="6"/>
      <c r="J59" s="6"/>
      <c r="K59" s="6"/>
      <c r="L59" s="6"/>
      <c r="M59" s="6"/>
      <c r="N59" s="6"/>
      <c r="O59" s="6"/>
      <c r="P59" s="6"/>
    </row>
    <row r="60" spans="1:16" ht="15" customHeight="1">
      <c r="A60" s="17"/>
      <c r="B60" s="82"/>
      <c r="C60" s="6"/>
      <c r="D60" s="6"/>
      <c r="E60" s="6"/>
      <c r="F60" s="6"/>
      <c r="G60" s="6"/>
      <c r="H60" s="6"/>
      <c r="I60" s="6"/>
      <c r="J60" s="6"/>
      <c r="K60" s="6"/>
      <c r="L60" s="6"/>
      <c r="M60" s="6"/>
      <c r="N60" s="6"/>
      <c r="O60" s="6"/>
      <c r="P60" s="6"/>
    </row>
    <row r="61" spans="1:16" ht="15" customHeight="1">
      <c r="A61" s="6"/>
      <c r="B61" s="82"/>
      <c r="C61" s="6"/>
      <c r="D61" s="6"/>
      <c r="E61" s="6"/>
      <c r="F61" s="6"/>
      <c r="G61" s="6"/>
      <c r="H61" s="6"/>
      <c r="I61" s="6"/>
      <c r="J61" s="6"/>
      <c r="K61" s="6"/>
      <c r="L61" s="6"/>
      <c r="M61" s="6"/>
      <c r="N61" s="6"/>
      <c r="O61" s="6"/>
      <c r="P61" s="6"/>
    </row>
    <row r="62" spans="1:16" ht="15" customHeight="1">
      <c r="A62" s="6"/>
      <c r="B62" s="82"/>
      <c r="C62" s="6"/>
      <c r="D62" s="6"/>
      <c r="E62" s="6"/>
      <c r="F62" s="6"/>
      <c r="G62" s="6"/>
      <c r="H62" s="6"/>
      <c r="I62" s="6"/>
      <c r="J62" s="6"/>
      <c r="K62" s="6"/>
      <c r="L62" s="6"/>
      <c r="M62" s="6"/>
      <c r="N62" s="6"/>
      <c r="O62" s="6"/>
      <c r="P62" s="6"/>
    </row>
    <row r="63" spans="1:16" ht="15" customHeight="1">
      <c r="A63" s="6"/>
      <c r="B63" s="82"/>
      <c r="C63" s="6"/>
      <c r="D63" s="6"/>
      <c r="E63" s="6"/>
      <c r="F63" s="6"/>
      <c r="G63" s="6"/>
      <c r="H63" s="6"/>
      <c r="I63" s="6"/>
      <c r="J63" s="6"/>
      <c r="K63" s="6"/>
      <c r="L63" s="6"/>
      <c r="M63" s="6"/>
      <c r="N63" s="6"/>
      <c r="O63" s="6"/>
      <c r="P63" s="6"/>
    </row>
    <row r="64" spans="1:16" ht="15" customHeight="1">
      <c r="A64" s="6"/>
      <c r="B64" s="82"/>
      <c r="C64" s="6"/>
      <c r="D64" s="6"/>
      <c r="E64" s="6"/>
      <c r="F64" s="6"/>
      <c r="G64" s="6"/>
      <c r="H64" s="6"/>
      <c r="I64" s="6"/>
      <c r="J64" s="6"/>
      <c r="K64" s="6"/>
      <c r="L64" s="6"/>
      <c r="M64" s="6"/>
      <c r="N64" s="6"/>
      <c r="O64" s="6"/>
      <c r="P64" s="6"/>
    </row>
    <row r="65" spans="1:16" ht="15" customHeight="1">
      <c r="A65" s="6"/>
      <c r="B65" s="82"/>
      <c r="C65" s="6"/>
      <c r="D65" s="6"/>
      <c r="E65" s="6"/>
      <c r="F65" s="6"/>
      <c r="G65" s="6"/>
      <c r="H65" s="6"/>
      <c r="I65" s="6"/>
      <c r="J65" s="6"/>
      <c r="K65" s="6"/>
      <c r="L65" s="6"/>
      <c r="M65" s="6"/>
      <c r="N65" s="6"/>
      <c r="O65" s="6"/>
      <c r="P65" s="6"/>
    </row>
    <row r="66" spans="1:16" ht="15" customHeight="1">
      <c r="A66" s="12"/>
      <c r="B66" s="83"/>
      <c r="C66" s="12"/>
      <c r="D66" s="6"/>
      <c r="E66" s="6"/>
      <c r="F66" s="6"/>
      <c r="G66" s="6"/>
      <c r="H66" s="6"/>
      <c r="I66" s="6"/>
      <c r="J66" s="6"/>
      <c r="K66" s="6"/>
      <c r="L66" s="6"/>
      <c r="M66" s="6"/>
      <c r="N66" s="6"/>
      <c r="O66" s="6"/>
      <c r="P66" s="6"/>
    </row>
    <row r="67" spans="1:16" ht="15" customHeight="1">
      <c r="A67" s="6"/>
      <c r="B67" s="82"/>
      <c r="C67" s="6"/>
      <c r="D67" s="6"/>
      <c r="E67" s="6"/>
      <c r="F67" s="6"/>
      <c r="G67" s="6"/>
      <c r="H67" s="6"/>
      <c r="I67" s="6"/>
      <c r="J67" s="6"/>
      <c r="K67" s="6"/>
      <c r="L67" s="6"/>
      <c r="M67" s="6"/>
      <c r="N67" s="6"/>
      <c r="O67" s="6"/>
      <c r="P67" s="6"/>
    </row>
  </sheetData>
  <pageMargins left="0.7" right="0.7" top="0.78740200000000005" bottom="0.78740200000000005" header="0.3" footer="0.3"/>
  <pageSetup orientation="portrait"/>
  <headerFooter>
    <oddFooter>&amp;C&amp;"Helvetica Neue,Regular"&amp;12&amp;K000000&amp;P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9</vt:i4>
      </vt:variant>
    </vt:vector>
  </HeadingPairs>
  <TitlesOfParts>
    <vt:vector size="9" baseType="lpstr">
      <vt:lpstr>Souhrn exportu</vt:lpstr>
      <vt:lpstr>Plnění rozpočtu 2020 - Příjmy</vt:lpstr>
      <vt:lpstr>Plnění rozpočtu 2020 - Výdaje</vt:lpstr>
      <vt:lpstr>Investice</vt:lpstr>
      <vt:lpstr>Opravy</vt:lpstr>
      <vt:lpstr>List 1</vt:lpstr>
      <vt:lpstr>List 2</vt:lpstr>
      <vt:lpstr>List 3</vt:lpstr>
      <vt:lpstr>6171_2020 podklad pan tajemník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Trněná Michaela</dc:creator>
  <cp:lastModifiedBy>Vojtěšková Jitka</cp:lastModifiedBy>
  <cp:lastPrinted>2021-05-27T11:38:44Z</cp:lastPrinted>
  <dcterms:created xsi:type="dcterms:W3CDTF">2019-10-17T07:03:22Z</dcterms:created>
  <dcterms:modified xsi:type="dcterms:W3CDTF">2021-06-02T09:03:32Z</dcterms:modified>
</cp:coreProperties>
</file>